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xr:revisionPtr revIDLastSave="0" documentId="8_{8A3DB048-CECC-488F-B77F-2EBA7DD695AC}" xr6:coauthVersionLast="47" xr6:coauthVersionMax="47" xr10:uidLastSave="{00000000-0000-0000-0000-000000000000}"/>
  <bookViews>
    <workbookView xWindow="0" yWindow="0" windowWidth="0" windowHeight="0" xr2:uid="{00000000-000D-0000-FFFF-FFFF00000000}"/>
  </bookViews>
  <sheets>
    <sheet name="Input" sheetId="1" r:id="rId1"/>
    <sheet name="CashFlow"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 l="1"/>
  <c r="F2" i="2"/>
  <c r="D2" i="2"/>
  <c r="B2" i="2"/>
  <c r="C23" i="1"/>
  <c r="C21" i="1"/>
  <c r="C20" i="1"/>
  <c r="C18" i="1"/>
  <c r="C19" i="1" s="1"/>
  <c r="C2" i="2" s="1"/>
  <c r="E2" i="2" s="1"/>
  <c r="C22" i="1" l="1"/>
  <c r="A4" i="2"/>
  <c r="G3" i="2"/>
  <c r="G4" i="2" s="1"/>
  <c r="D3" i="2"/>
  <c r="C3" i="2"/>
  <c r="E3" i="2" s="1"/>
  <c r="F3" i="2" s="1"/>
  <c r="B3" i="2"/>
  <c r="A5" i="2" l="1"/>
  <c r="D4" i="2"/>
  <c r="C4" i="2"/>
  <c r="E4" i="2" s="1"/>
  <c r="F4" i="2" s="1"/>
  <c r="B4" i="2"/>
  <c r="A6" i="2" l="1"/>
  <c r="D5" i="2"/>
  <c r="C5" i="2"/>
  <c r="E5" i="2" s="1"/>
  <c r="F5" i="2" s="1"/>
  <c r="B5" i="2"/>
  <c r="G5" i="2"/>
  <c r="G6" i="2" s="1"/>
  <c r="A7" i="2" l="1"/>
  <c r="D6" i="2"/>
  <c r="C6" i="2"/>
  <c r="E6" i="2" s="1"/>
  <c r="F6" i="2" s="1"/>
  <c r="B6" i="2"/>
  <c r="A8" i="2" l="1"/>
  <c r="D7" i="2"/>
  <c r="C7" i="2"/>
  <c r="E7" i="2" s="1"/>
  <c r="F7" i="2" s="1"/>
  <c r="B7" i="2"/>
  <c r="G7" i="2"/>
  <c r="G8" i="2" s="1"/>
  <c r="A9" i="2" l="1"/>
  <c r="D8" i="2"/>
  <c r="C8" i="2"/>
  <c r="E8" i="2" s="1"/>
  <c r="F8" i="2" s="1"/>
  <c r="B8" i="2"/>
  <c r="A10" i="2" l="1"/>
  <c r="D9" i="2"/>
  <c r="C9" i="2"/>
  <c r="E9" i="2" s="1"/>
  <c r="F9" i="2" s="1"/>
  <c r="B9" i="2"/>
  <c r="G9" i="2"/>
  <c r="G10" i="2" s="1"/>
  <c r="A11" i="2" l="1"/>
  <c r="D10" i="2"/>
  <c r="C10" i="2"/>
  <c r="E10" i="2" s="1"/>
  <c r="F10" i="2" s="1"/>
  <c r="B10" i="2"/>
  <c r="A12" i="2" l="1"/>
  <c r="D11" i="2"/>
  <c r="C11" i="2"/>
  <c r="E11" i="2" s="1"/>
  <c r="F11" i="2" s="1"/>
  <c r="B11" i="2"/>
  <c r="G11" i="2"/>
  <c r="G12" i="2" s="1"/>
  <c r="A13" i="2" l="1"/>
  <c r="D12" i="2"/>
  <c r="C12" i="2"/>
  <c r="E12" i="2" s="1"/>
  <c r="F12" i="2" s="1"/>
  <c r="B12" i="2"/>
  <c r="A14" i="2" l="1"/>
  <c r="D13" i="2"/>
  <c r="C13" i="2"/>
  <c r="E13" i="2" s="1"/>
  <c r="F13" i="2" s="1"/>
  <c r="B13" i="2"/>
  <c r="G13" i="2"/>
  <c r="G14" i="2" s="1"/>
  <c r="A15" i="2" l="1"/>
  <c r="D14" i="2"/>
  <c r="C14" i="2"/>
  <c r="E14" i="2" s="1"/>
  <c r="F14" i="2" s="1"/>
  <c r="B14" i="2"/>
  <c r="A16" i="2" l="1"/>
  <c r="D15" i="2"/>
  <c r="C15" i="2"/>
  <c r="E15" i="2" s="1"/>
  <c r="F15" i="2" s="1"/>
  <c r="B15" i="2"/>
  <c r="G15" i="2"/>
  <c r="G16" i="2" s="1"/>
  <c r="A17" i="2" l="1"/>
  <c r="D16" i="2"/>
  <c r="C16" i="2"/>
  <c r="E16" i="2" s="1"/>
  <c r="F16" i="2" s="1"/>
  <c r="B16" i="2"/>
  <c r="A18" i="2" l="1"/>
  <c r="D17" i="2"/>
  <c r="C17" i="2"/>
  <c r="E17" i="2" s="1"/>
  <c r="F17" i="2" s="1"/>
  <c r="B17" i="2"/>
  <c r="G17" i="2"/>
  <c r="G18" i="2" s="1"/>
  <c r="A19" i="2" l="1"/>
  <c r="D18" i="2"/>
  <c r="C18" i="2"/>
  <c r="E18" i="2" s="1"/>
  <c r="F18" i="2" s="1"/>
  <c r="B18" i="2"/>
  <c r="A20" i="2" l="1"/>
  <c r="D19" i="2"/>
  <c r="C19" i="2"/>
  <c r="E19" i="2" s="1"/>
  <c r="F19" i="2" s="1"/>
  <c r="B19" i="2"/>
  <c r="G19" i="2"/>
  <c r="G20" i="2" s="1"/>
  <c r="A21" i="2" l="1"/>
  <c r="D20" i="2"/>
  <c r="C20" i="2"/>
  <c r="E20" i="2" s="1"/>
  <c r="F20" i="2" s="1"/>
  <c r="B20" i="2"/>
  <c r="A22" i="2" l="1"/>
  <c r="D21" i="2"/>
  <c r="C21" i="2"/>
  <c r="E21" i="2" s="1"/>
  <c r="F21" i="2" s="1"/>
  <c r="B21" i="2"/>
  <c r="G21" i="2"/>
  <c r="G22" i="2" s="1"/>
  <c r="A23" i="2" l="1"/>
  <c r="D22" i="2"/>
  <c r="C22" i="2"/>
  <c r="E22" i="2" s="1"/>
  <c r="F22" i="2" s="1"/>
  <c r="B22" i="2"/>
  <c r="A24" i="2" l="1"/>
  <c r="D23" i="2"/>
  <c r="C23" i="2"/>
  <c r="E23" i="2" s="1"/>
  <c r="F23" i="2" s="1"/>
  <c r="B23" i="2"/>
  <c r="G23" i="2"/>
  <c r="G24" i="2" s="1"/>
  <c r="A25" i="2" l="1"/>
  <c r="D24" i="2"/>
  <c r="C24" i="2"/>
  <c r="E24" i="2" s="1"/>
  <c r="F24" i="2" s="1"/>
  <c r="B24" i="2"/>
  <c r="A26" i="2" l="1"/>
  <c r="D25" i="2"/>
  <c r="C25" i="2"/>
  <c r="E25" i="2" s="1"/>
  <c r="F25" i="2" s="1"/>
  <c r="B25" i="2"/>
  <c r="G25" i="2"/>
  <c r="G26" i="2" s="1"/>
  <c r="A27" i="2" l="1"/>
  <c r="D26" i="2"/>
  <c r="C26" i="2"/>
  <c r="E26" i="2" s="1"/>
  <c r="F26" i="2" s="1"/>
  <c r="B26" i="2"/>
  <c r="A28" i="2" l="1"/>
  <c r="D27" i="2"/>
  <c r="C27" i="2"/>
  <c r="E27" i="2" s="1"/>
  <c r="F27" i="2" s="1"/>
  <c r="B27" i="2"/>
  <c r="G27" i="2"/>
  <c r="G28" i="2" s="1"/>
  <c r="A29" i="2" l="1"/>
  <c r="D28" i="2"/>
  <c r="C28" i="2"/>
  <c r="E28" i="2" s="1"/>
  <c r="F28" i="2" s="1"/>
  <c r="B28" i="2"/>
  <c r="A30" i="2" l="1"/>
  <c r="D29" i="2"/>
  <c r="C29" i="2"/>
  <c r="E29" i="2" s="1"/>
  <c r="F29" i="2" s="1"/>
  <c r="B29" i="2"/>
  <c r="G29" i="2"/>
  <c r="G30" i="2" s="1"/>
  <c r="A31" i="2" l="1"/>
  <c r="D30" i="2"/>
  <c r="C30" i="2"/>
  <c r="E30" i="2" s="1"/>
  <c r="F30" i="2" s="1"/>
  <c r="B30" i="2"/>
  <c r="A32" i="2" l="1"/>
  <c r="D31" i="2"/>
  <c r="C31" i="2"/>
  <c r="E31" i="2" s="1"/>
  <c r="F31" i="2" s="1"/>
  <c r="B31" i="2"/>
  <c r="G31" i="2"/>
  <c r="G32" i="2" s="1"/>
  <c r="A33" i="2" l="1"/>
  <c r="D32" i="2"/>
  <c r="C32" i="2"/>
  <c r="E32" i="2" s="1"/>
  <c r="F32" i="2" s="1"/>
  <c r="B32" i="2"/>
  <c r="A34" i="2" l="1"/>
  <c r="D33" i="2"/>
  <c r="C33" i="2"/>
  <c r="E33" i="2" s="1"/>
  <c r="F33" i="2" s="1"/>
  <c r="B33" i="2"/>
  <c r="G33" i="2"/>
  <c r="G34" i="2" s="1"/>
  <c r="A35" i="2" l="1"/>
  <c r="D34" i="2"/>
  <c r="C34" i="2"/>
  <c r="E34" i="2" s="1"/>
  <c r="F34" i="2" s="1"/>
  <c r="B34" i="2"/>
  <c r="A36" i="2" l="1"/>
  <c r="D35" i="2"/>
  <c r="C35" i="2"/>
  <c r="E35" i="2" s="1"/>
  <c r="F35" i="2" s="1"/>
  <c r="B35" i="2"/>
  <c r="G35" i="2"/>
  <c r="G36" i="2" s="1"/>
  <c r="A37" i="2" l="1"/>
  <c r="D36" i="2"/>
  <c r="C36" i="2"/>
  <c r="E36" i="2" s="1"/>
  <c r="F36" i="2" s="1"/>
  <c r="B36" i="2"/>
  <c r="A38" i="2" l="1"/>
  <c r="D37" i="2"/>
  <c r="C37" i="2"/>
  <c r="E37" i="2" s="1"/>
  <c r="F37" i="2" s="1"/>
  <c r="B37" i="2"/>
  <c r="G37" i="2"/>
  <c r="G38" i="2" s="1"/>
  <c r="A39" i="2" l="1"/>
  <c r="D38" i="2"/>
  <c r="C38" i="2"/>
  <c r="E38" i="2" s="1"/>
  <c r="F38" i="2" s="1"/>
  <c r="B38" i="2"/>
  <c r="A40" i="2" l="1"/>
  <c r="D39" i="2"/>
  <c r="C39" i="2"/>
  <c r="E39" i="2" s="1"/>
  <c r="F39" i="2" s="1"/>
  <c r="B39" i="2"/>
  <c r="G39" i="2"/>
  <c r="G40" i="2" s="1"/>
  <c r="A41" i="2" l="1"/>
  <c r="D40" i="2"/>
  <c r="C40" i="2"/>
  <c r="E40" i="2" s="1"/>
  <c r="F40" i="2" s="1"/>
  <c r="B40" i="2"/>
  <c r="A42" i="2" l="1"/>
  <c r="D41" i="2"/>
  <c r="C41" i="2"/>
  <c r="E41" i="2" s="1"/>
  <c r="F41" i="2" s="1"/>
  <c r="B41" i="2"/>
  <c r="G41" i="2"/>
  <c r="G42" i="2" s="1"/>
  <c r="A43" i="2" l="1"/>
  <c r="D42" i="2"/>
  <c r="C42" i="2"/>
  <c r="E42" i="2" s="1"/>
  <c r="F42" i="2" s="1"/>
  <c r="B42" i="2"/>
  <c r="A44" i="2" l="1"/>
  <c r="D43" i="2"/>
  <c r="C43" i="2"/>
  <c r="E43" i="2" s="1"/>
  <c r="F43" i="2" s="1"/>
  <c r="B43" i="2"/>
  <c r="G43" i="2"/>
  <c r="G44" i="2" s="1"/>
  <c r="A45" i="2" l="1"/>
  <c r="D44" i="2"/>
  <c r="C44" i="2"/>
  <c r="E44" i="2" s="1"/>
  <c r="F44" i="2" s="1"/>
  <c r="B44" i="2"/>
  <c r="A46" i="2" l="1"/>
  <c r="D45" i="2"/>
  <c r="C45" i="2"/>
  <c r="E45" i="2" s="1"/>
  <c r="F45" i="2" s="1"/>
  <c r="B45" i="2"/>
  <c r="G45" i="2"/>
  <c r="G46" i="2" s="1"/>
  <c r="A47" i="2" l="1"/>
  <c r="D46" i="2"/>
  <c r="C46" i="2"/>
  <c r="E46" i="2" s="1"/>
  <c r="F46" i="2" s="1"/>
  <c r="B46" i="2"/>
  <c r="A48" i="2" l="1"/>
  <c r="D47" i="2"/>
  <c r="C47" i="2"/>
  <c r="E47" i="2" s="1"/>
  <c r="F47" i="2" s="1"/>
  <c r="B47" i="2"/>
  <c r="G47" i="2"/>
  <c r="G48" i="2" s="1"/>
  <c r="A49" i="2" l="1"/>
  <c r="D48" i="2"/>
  <c r="C48" i="2"/>
  <c r="E48" i="2" s="1"/>
  <c r="F48" i="2" s="1"/>
  <c r="B48" i="2"/>
  <c r="A50" i="2" l="1"/>
  <c r="D49" i="2"/>
  <c r="C49" i="2"/>
  <c r="E49" i="2" s="1"/>
  <c r="F49" i="2" s="1"/>
  <c r="B49" i="2"/>
  <c r="G49" i="2"/>
  <c r="G50" i="2" s="1"/>
  <c r="A51" i="2" l="1"/>
  <c r="D50" i="2"/>
  <c r="C50" i="2"/>
  <c r="E50" i="2" s="1"/>
  <c r="F50" i="2" s="1"/>
  <c r="B50" i="2"/>
  <c r="A52" i="2" l="1"/>
  <c r="D51" i="2"/>
  <c r="C51" i="2"/>
  <c r="E51" i="2" s="1"/>
  <c r="F51" i="2" s="1"/>
  <c r="B51" i="2"/>
  <c r="G51" i="2"/>
  <c r="G52" i="2" s="1"/>
  <c r="A53" i="2" l="1"/>
  <c r="D52" i="2"/>
  <c r="C52" i="2"/>
  <c r="E52" i="2" s="1"/>
  <c r="F52" i="2" s="1"/>
  <c r="B52" i="2"/>
  <c r="A54" i="2" l="1"/>
  <c r="D53" i="2"/>
  <c r="C53" i="2"/>
  <c r="E53" i="2" s="1"/>
  <c r="F53" i="2" s="1"/>
  <c r="B53" i="2"/>
  <c r="G53" i="2"/>
  <c r="G54" i="2" s="1"/>
  <c r="A55" i="2" l="1"/>
  <c r="D54" i="2"/>
  <c r="C54" i="2"/>
  <c r="E54" i="2" s="1"/>
  <c r="F54" i="2" s="1"/>
  <c r="B54" i="2"/>
  <c r="A56" i="2" l="1"/>
  <c r="D55" i="2"/>
  <c r="C55" i="2"/>
  <c r="E55" i="2" s="1"/>
  <c r="F55" i="2" s="1"/>
  <c r="B55" i="2"/>
  <c r="G55" i="2"/>
  <c r="G56" i="2" s="1"/>
  <c r="A57" i="2" l="1"/>
  <c r="D56" i="2"/>
  <c r="C56" i="2"/>
  <c r="E56" i="2" s="1"/>
  <c r="F56" i="2" s="1"/>
  <c r="B56" i="2"/>
  <c r="A58" i="2" l="1"/>
  <c r="D57" i="2"/>
  <c r="C57" i="2"/>
  <c r="E57" i="2" s="1"/>
  <c r="F57" i="2" s="1"/>
  <c r="B57" i="2"/>
  <c r="G57" i="2"/>
  <c r="G58" i="2" s="1"/>
  <c r="A59" i="2" l="1"/>
  <c r="D58" i="2"/>
  <c r="C58" i="2"/>
  <c r="E58" i="2" s="1"/>
  <c r="F58" i="2" s="1"/>
  <c r="B58" i="2"/>
  <c r="A60" i="2" l="1"/>
  <c r="D59" i="2"/>
  <c r="C59" i="2"/>
  <c r="E59" i="2" s="1"/>
  <c r="F59" i="2" s="1"/>
  <c r="B59" i="2"/>
  <c r="G59" i="2"/>
  <c r="G60" i="2" s="1"/>
  <c r="A61" i="2" l="1"/>
  <c r="D60" i="2"/>
  <c r="C60" i="2"/>
  <c r="E60" i="2" s="1"/>
  <c r="F60" i="2" s="1"/>
  <c r="B60" i="2"/>
  <c r="A62" i="2" l="1"/>
  <c r="D61" i="2"/>
  <c r="C61" i="2"/>
  <c r="E61" i="2" s="1"/>
  <c r="F61" i="2" s="1"/>
  <c r="B61" i="2"/>
  <c r="G61" i="2"/>
  <c r="G62" i="2" s="1"/>
  <c r="A63" i="2" l="1"/>
  <c r="D62" i="2"/>
  <c r="C62" i="2"/>
  <c r="E62" i="2" s="1"/>
  <c r="F62" i="2" s="1"/>
  <c r="B62" i="2"/>
  <c r="A64" i="2" l="1"/>
  <c r="D63" i="2"/>
  <c r="C63" i="2"/>
  <c r="E63" i="2" s="1"/>
  <c r="F63" i="2" s="1"/>
  <c r="B63" i="2"/>
  <c r="G63" i="2"/>
  <c r="G64" i="2" s="1"/>
  <c r="A65" i="2" l="1"/>
  <c r="D64" i="2"/>
  <c r="C64" i="2"/>
  <c r="E64" i="2" s="1"/>
  <c r="F64" i="2" s="1"/>
  <c r="B64" i="2"/>
  <c r="A66" i="2" l="1"/>
  <c r="D65" i="2"/>
  <c r="C65" i="2"/>
  <c r="E65" i="2" s="1"/>
  <c r="F65" i="2" s="1"/>
  <c r="B65" i="2"/>
  <c r="G65" i="2"/>
  <c r="G66" i="2" s="1"/>
  <c r="A67" i="2" l="1"/>
  <c r="D66" i="2"/>
  <c r="C66" i="2"/>
  <c r="E66" i="2" s="1"/>
  <c r="F66" i="2" s="1"/>
  <c r="B66" i="2"/>
  <c r="A68" i="2" l="1"/>
  <c r="D67" i="2"/>
  <c r="C67" i="2"/>
  <c r="E67" i="2" s="1"/>
  <c r="F67" i="2" s="1"/>
  <c r="B67" i="2"/>
  <c r="G67" i="2"/>
  <c r="G68" i="2" s="1"/>
  <c r="A69" i="2" l="1"/>
  <c r="D68" i="2"/>
  <c r="C68" i="2"/>
  <c r="E68" i="2" s="1"/>
  <c r="F68" i="2" s="1"/>
  <c r="B68" i="2"/>
  <c r="A70" i="2" l="1"/>
  <c r="D69" i="2"/>
  <c r="C69" i="2"/>
  <c r="E69" i="2" s="1"/>
  <c r="F69" i="2" s="1"/>
  <c r="B69" i="2"/>
  <c r="G69" i="2"/>
  <c r="G70" i="2" s="1"/>
  <c r="A71" i="2" l="1"/>
  <c r="D70" i="2"/>
  <c r="C70" i="2"/>
  <c r="E70" i="2" s="1"/>
  <c r="F70" i="2" s="1"/>
  <c r="B70" i="2"/>
  <c r="A72" i="2" l="1"/>
  <c r="D71" i="2"/>
  <c r="C71" i="2"/>
  <c r="E71" i="2" s="1"/>
  <c r="F71" i="2" s="1"/>
  <c r="B71" i="2"/>
  <c r="G71" i="2"/>
  <c r="G72" i="2" s="1"/>
  <c r="A73" i="2" l="1"/>
  <c r="D72" i="2"/>
  <c r="C72" i="2"/>
  <c r="E72" i="2" s="1"/>
  <c r="F72" i="2" s="1"/>
  <c r="B72" i="2"/>
  <c r="A74" i="2" l="1"/>
  <c r="D73" i="2"/>
  <c r="C73" i="2"/>
  <c r="E73" i="2" s="1"/>
  <c r="F73" i="2" s="1"/>
  <c r="B73" i="2"/>
  <c r="G73" i="2"/>
  <c r="G74" i="2" s="1"/>
  <c r="A75" i="2" l="1"/>
  <c r="D74" i="2"/>
  <c r="C74" i="2"/>
  <c r="E74" i="2" s="1"/>
  <c r="F74" i="2" s="1"/>
  <c r="B74" i="2"/>
  <c r="A76" i="2" l="1"/>
  <c r="D75" i="2"/>
  <c r="C75" i="2"/>
  <c r="E75" i="2" s="1"/>
  <c r="F75" i="2" s="1"/>
  <c r="B75" i="2"/>
  <c r="G75" i="2"/>
  <c r="G76" i="2" s="1"/>
  <c r="A77" i="2" l="1"/>
  <c r="D76" i="2"/>
  <c r="C76" i="2"/>
  <c r="E76" i="2" s="1"/>
  <c r="F76" i="2" s="1"/>
  <c r="B76" i="2"/>
  <c r="A78" i="2" l="1"/>
  <c r="D77" i="2"/>
  <c r="C77" i="2"/>
  <c r="E77" i="2" s="1"/>
  <c r="F77" i="2" s="1"/>
  <c r="B77" i="2"/>
  <c r="G77" i="2"/>
  <c r="G78" i="2" s="1"/>
  <c r="A79" i="2" l="1"/>
  <c r="D78" i="2"/>
  <c r="C78" i="2"/>
  <c r="E78" i="2" s="1"/>
  <c r="F78" i="2" s="1"/>
  <c r="B78" i="2"/>
  <c r="A80" i="2" l="1"/>
  <c r="D79" i="2"/>
  <c r="C79" i="2"/>
  <c r="E79" i="2" s="1"/>
  <c r="F79" i="2" s="1"/>
  <c r="B79" i="2"/>
  <c r="G79" i="2"/>
  <c r="G80" i="2" s="1"/>
  <c r="A81" i="2" l="1"/>
  <c r="D80" i="2"/>
  <c r="C80" i="2"/>
  <c r="E80" i="2" s="1"/>
  <c r="F80" i="2" s="1"/>
  <c r="B80" i="2"/>
  <c r="A82" i="2" l="1"/>
  <c r="D81" i="2"/>
  <c r="C81" i="2"/>
  <c r="E81" i="2" s="1"/>
  <c r="F81" i="2" s="1"/>
  <c r="B81" i="2"/>
  <c r="G81" i="2"/>
  <c r="G82" i="2" s="1"/>
  <c r="A83" i="2" l="1"/>
  <c r="D82" i="2"/>
  <c r="C82" i="2"/>
  <c r="E82" i="2" s="1"/>
  <c r="F82" i="2" s="1"/>
  <c r="B82" i="2"/>
  <c r="A84" i="2" l="1"/>
  <c r="D83" i="2"/>
  <c r="C83" i="2"/>
  <c r="E83" i="2" s="1"/>
  <c r="F83" i="2" s="1"/>
  <c r="B83" i="2"/>
  <c r="G83" i="2"/>
  <c r="G84" i="2" s="1"/>
  <c r="A85" i="2" l="1"/>
  <c r="D84" i="2"/>
  <c r="C84" i="2"/>
  <c r="E84" i="2" s="1"/>
  <c r="F84" i="2" s="1"/>
  <c r="B84" i="2"/>
  <c r="A86" i="2" l="1"/>
  <c r="D85" i="2"/>
  <c r="C85" i="2"/>
  <c r="E85" i="2" s="1"/>
  <c r="F85" i="2" s="1"/>
  <c r="B85" i="2"/>
  <c r="G85" i="2"/>
  <c r="G86" i="2" s="1"/>
  <c r="A87" i="2" l="1"/>
  <c r="D86" i="2"/>
  <c r="C86" i="2"/>
  <c r="E86" i="2" s="1"/>
  <c r="F86" i="2" s="1"/>
  <c r="B86" i="2"/>
  <c r="A88" i="2" l="1"/>
  <c r="D87" i="2"/>
  <c r="C87" i="2"/>
  <c r="E87" i="2" s="1"/>
  <c r="F87" i="2" s="1"/>
  <c r="B87" i="2"/>
  <c r="G87" i="2"/>
  <c r="G88" i="2" s="1"/>
  <c r="A89" i="2" l="1"/>
  <c r="D88" i="2"/>
  <c r="C88" i="2"/>
  <c r="E88" i="2" s="1"/>
  <c r="F88" i="2" s="1"/>
  <c r="B88" i="2"/>
  <c r="A90" i="2" l="1"/>
  <c r="D89" i="2"/>
  <c r="C89" i="2"/>
  <c r="E89" i="2" s="1"/>
  <c r="F89" i="2" s="1"/>
  <c r="B89" i="2"/>
  <c r="G89" i="2"/>
  <c r="G90" i="2" s="1"/>
  <c r="A91" i="2" l="1"/>
  <c r="D90" i="2"/>
  <c r="C90" i="2"/>
  <c r="E90" i="2" s="1"/>
  <c r="F90" i="2" s="1"/>
  <c r="B90" i="2"/>
  <c r="A92" i="2" l="1"/>
  <c r="D91" i="2"/>
  <c r="C91" i="2"/>
  <c r="E91" i="2" s="1"/>
  <c r="F91" i="2" s="1"/>
  <c r="B91" i="2"/>
  <c r="G91" i="2"/>
  <c r="G92" i="2" s="1"/>
  <c r="A93" i="2" l="1"/>
  <c r="D92" i="2"/>
  <c r="C92" i="2"/>
  <c r="E92" i="2" s="1"/>
  <c r="F92" i="2" s="1"/>
  <c r="B92" i="2"/>
  <c r="A94" i="2" l="1"/>
  <c r="D93" i="2"/>
  <c r="C93" i="2"/>
  <c r="E93" i="2" s="1"/>
  <c r="F93" i="2" s="1"/>
  <c r="B93" i="2"/>
  <c r="G93" i="2"/>
  <c r="G94" i="2" s="1"/>
  <c r="A95" i="2" l="1"/>
  <c r="D94" i="2"/>
  <c r="C94" i="2"/>
  <c r="E94" i="2" s="1"/>
  <c r="F94" i="2" s="1"/>
  <c r="B94" i="2"/>
  <c r="A96" i="2" l="1"/>
  <c r="D95" i="2"/>
  <c r="C95" i="2"/>
  <c r="E95" i="2" s="1"/>
  <c r="F95" i="2" s="1"/>
  <c r="B95" i="2"/>
  <c r="G95" i="2"/>
  <c r="G96" i="2" s="1"/>
  <c r="A97" i="2" l="1"/>
  <c r="D96" i="2"/>
  <c r="C96" i="2"/>
  <c r="E96" i="2" s="1"/>
  <c r="F96" i="2" s="1"/>
  <c r="B96" i="2"/>
  <c r="A98" i="2" l="1"/>
  <c r="D97" i="2"/>
  <c r="C97" i="2"/>
  <c r="E97" i="2" s="1"/>
  <c r="F97" i="2" s="1"/>
  <c r="B97" i="2"/>
  <c r="G97" i="2"/>
  <c r="G98" i="2" s="1"/>
  <c r="A99" i="2" l="1"/>
  <c r="D98" i="2"/>
  <c r="C98" i="2"/>
  <c r="E98" i="2" s="1"/>
  <c r="F98" i="2" s="1"/>
  <c r="B98" i="2"/>
  <c r="A100" i="2" l="1"/>
  <c r="D99" i="2"/>
  <c r="C99" i="2"/>
  <c r="E99" i="2" s="1"/>
  <c r="F99" i="2" s="1"/>
  <c r="B99" i="2"/>
  <c r="G99" i="2"/>
  <c r="G100" i="2" s="1"/>
  <c r="A101" i="2" l="1"/>
  <c r="D100" i="2"/>
  <c r="C100" i="2"/>
  <c r="E100" i="2" s="1"/>
  <c r="F100" i="2" s="1"/>
  <c r="B100" i="2"/>
  <c r="A102" i="2" l="1"/>
  <c r="D101" i="2"/>
  <c r="C101" i="2"/>
  <c r="E101" i="2" s="1"/>
  <c r="F101" i="2" s="1"/>
  <c r="B101" i="2"/>
  <c r="G101" i="2"/>
  <c r="G102" i="2" s="1"/>
  <c r="A103" i="2" l="1"/>
  <c r="D102" i="2"/>
  <c r="C102" i="2"/>
  <c r="E102" i="2" s="1"/>
  <c r="F102" i="2" s="1"/>
  <c r="B102" i="2"/>
  <c r="A104" i="2" l="1"/>
  <c r="D103" i="2"/>
  <c r="C103" i="2"/>
  <c r="E103" i="2" s="1"/>
  <c r="F103" i="2" s="1"/>
  <c r="B103" i="2"/>
  <c r="G103" i="2"/>
  <c r="G104" i="2" s="1"/>
  <c r="A105" i="2" l="1"/>
  <c r="D104" i="2"/>
  <c r="C104" i="2"/>
  <c r="E104" i="2" s="1"/>
  <c r="F104" i="2" s="1"/>
  <c r="B104" i="2"/>
  <c r="A106" i="2" l="1"/>
  <c r="D105" i="2"/>
  <c r="C105" i="2"/>
  <c r="E105" i="2" s="1"/>
  <c r="F105" i="2" s="1"/>
  <c r="B105" i="2"/>
  <c r="G105" i="2"/>
  <c r="G106" i="2" s="1"/>
  <c r="A107" i="2" l="1"/>
  <c r="D106" i="2"/>
  <c r="C106" i="2"/>
  <c r="E106" i="2" s="1"/>
  <c r="F106" i="2" s="1"/>
  <c r="B106" i="2"/>
  <c r="A108" i="2" l="1"/>
  <c r="D107" i="2"/>
  <c r="C107" i="2"/>
  <c r="E107" i="2" s="1"/>
  <c r="F107" i="2" s="1"/>
  <c r="B107" i="2"/>
  <c r="G107" i="2"/>
  <c r="G108" i="2" s="1"/>
  <c r="A109" i="2" l="1"/>
  <c r="D108" i="2"/>
  <c r="C108" i="2"/>
  <c r="E108" i="2" s="1"/>
  <c r="F108" i="2" s="1"/>
  <c r="B108" i="2"/>
  <c r="A110" i="2" l="1"/>
  <c r="D109" i="2"/>
  <c r="C109" i="2"/>
  <c r="E109" i="2" s="1"/>
  <c r="F109" i="2" s="1"/>
  <c r="B109" i="2"/>
  <c r="G109" i="2"/>
  <c r="G110" i="2" s="1"/>
  <c r="A111" i="2" l="1"/>
  <c r="D110" i="2"/>
  <c r="C110" i="2"/>
  <c r="E110" i="2" s="1"/>
  <c r="F110" i="2" s="1"/>
  <c r="B110" i="2"/>
  <c r="A112" i="2" l="1"/>
  <c r="D111" i="2"/>
  <c r="C111" i="2"/>
  <c r="E111" i="2" s="1"/>
  <c r="F111" i="2" s="1"/>
  <c r="B111" i="2"/>
  <c r="G111" i="2"/>
  <c r="G112" i="2" s="1"/>
  <c r="A113" i="2" l="1"/>
  <c r="D112" i="2"/>
  <c r="C112" i="2"/>
  <c r="E112" i="2" s="1"/>
  <c r="F112" i="2" s="1"/>
  <c r="B112" i="2"/>
  <c r="A114" i="2" l="1"/>
  <c r="D113" i="2"/>
  <c r="C113" i="2"/>
  <c r="E113" i="2" s="1"/>
  <c r="F113" i="2" s="1"/>
  <c r="B113" i="2"/>
  <c r="G113" i="2"/>
  <c r="G114" i="2" s="1"/>
  <c r="A115" i="2" l="1"/>
  <c r="D114" i="2"/>
  <c r="C114" i="2"/>
  <c r="E114" i="2" s="1"/>
  <c r="F114" i="2" s="1"/>
  <c r="B114" i="2"/>
  <c r="A116" i="2" l="1"/>
  <c r="D115" i="2"/>
  <c r="C115" i="2"/>
  <c r="E115" i="2" s="1"/>
  <c r="F115" i="2" s="1"/>
  <c r="B115" i="2"/>
  <c r="G115" i="2"/>
  <c r="G116" i="2" s="1"/>
  <c r="A117" i="2" l="1"/>
  <c r="D116" i="2"/>
  <c r="C116" i="2"/>
  <c r="E116" i="2" s="1"/>
  <c r="F116" i="2" s="1"/>
  <c r="B116" i="2"/>
  <c r="A118" i="2" l="1"/>
  <c r="D117" i="2"/>
  <c r="C117" i="2"/>
  <c r="E117" i="2" s="1"/>
  <c r="F117" i="2" s="1"/>
  <c r="B117" i="2"/>
  <c r="G117" i="2"/>
  <c r="G118" i="2" s="1"/>
  <c r="A119" i="2" l="1"/>
  <c r="D118" i="2"/>
  <c r="C118" i="2"/>
  <c r="E118" i="2" s="1"/>
  <c r="F118" i="2" s="1"/>
  <c r="B118" i="2"/>
  <c r="A120" i="2" l="1"/>
  <c r="D119" i="2"/>
  <c r="C119" i="2"/>
  <c r="E119" i="2" s="1"/>
  <c r="F119" i="2" s="1"/>
  <c r="B119" i="2"/>
  <c r="G119" i="2"/>
  <c r="G120" i="2" s="1"/>
  <c r="A121" i="2" l="1"/>
  <c r="D120" i="2"/>
  <c r="C120" i="2"/>
  <c r="E120" i="2" s="1"/>
  <c r="F120" i="2" s="1"/>
  <c r="B120" i="2"/>
  <c r="A122" i="2" l="1"/>
  <c r="D121" i="2"/>
  <c r="C121" i="2"/>
  <c r="E121" i="2" s="1"/>
  <c r="F121" i="2" s="1"/>
  <c r="B121" i="2"/>
  <c r="G121" i="2"/>
  <c r="G122" i="2" s="1"/>
  <c r="A123" i="2" l="1"/>
  <c r="D122" i="2"/>
  <c r="C122" i="2"/>
  <c r="E122" i="2" s="1"/>
  <c r="F122" i="2" s="1"/>
  <c r="B122" i="2"/>
  <c r="A124" i="2" l="1"/>
  <c r="D123" i="2"/>
  <c r="C123" i="2"/>
  <c r="E123" i="2" s="1"/>
  <c r="F123" i="2" s="1"/>
  <c r="B123" i="2"/>
  <c r="G123" i="2"/>
  <c r="G124" i="2" s="1"/>
  <c r="A125" i="2" l="1"/>
  <c r="D124" i="2"/>
  <c r="C124" i="2"/>
  <c r="E124" i="2" s="1"/>
  <c r="F124" i="2" s="1"/>
  <c r="B124" i="2"/>
  <c r="A126" i="2" l="1"/>
  <c r="D125" i="2"/>
  <c r="C125" i="2"/>
  <c r="E125" i="2" s="1"/>
  <c r="F125" i="2" s="1"/>
  <c r="B125" i="2"/>
  <c r="G125" i="2"/>
  <c r="G126" i="2" s="1"/>
  <c r="A127" i="2" l="1"/>
  <c r="D126" i="2"/>
  <c r="C126" i="2"/>
  <c r="E126" i="2" s="1"/>
  <c r="F126" i="2" s="1"/>
  <c r="B126" i="2"/>
  <c r="A128" i="2" l="1"/>
  <c r="D127" i="2"/>
  <c r="C127" i="2"/>
  <c r="E127" i="2" s="1"/>
  <c r="F127" i="2" s="1"/>
  <c r="B127" i="2"/>
  <c r="G127" i="2"/>
  <c r="G128" i="2" s="1"/>
  <c r="A129" i="2" l="1"/>
  <c r="D128" i="2"/>
  <c r="C128" i="2"/>
  <c r="E128" i="2" s="1"/>
  <c r="F128" i="2" s="1"/>
  <c r="B128" i="2"/>
  <c r="A130" i="2" l="1"/>
  <c r="D129" i="2"/>
  <c r="C129" i="2"/>
  <c r="E129" i="2" s="1"/>
  <c r="F129" i="2" s="1"/>
  <c r="B129" i="2"/>
  <c r="G129" i="2"/>
  <c r="G130" i="2" s="1"/>
  <c r="A131" i="2" l="1"/>
  <c r="D130" i="2"/>
  <c r="C130" i="2"/>
  <c r="E130" i="2" s="1"/>
  <c r="F130" i="2" s="1"/>
  <c r="B130" i="2"/>
  <c r="A132" i="2" l="1"/>
  <c r="D131" i="2"/>
  <c r="C131" i="2"/>
  <c r="E131" i="2" s="1"/>
  <c r="F131" i="2" s="1"/>
  <c r="B131" i="2"/>
  <c r="G131" i="2"/>
  <c r="G132" i="2" s="1"/>
  <c r="A133" i="2" l="1"/>
  <c r="D132" i="2"/>
  <c r="C132" i="2"/>
  <c r="E132" i="2" s="1"/>
  <c r="F132" i="2" s="1"/>
  <c r="B132" i="2"/>
  <c r="A134" i="2" l="1"/>
  <c r="D133" i="2"/>
  <c r="C133" i="2"/>
  <c r="E133" i="2" s="1"/>
  <c r="F133" i="2" s="1"/>
  <c r="B133" i="2"/>
  <c r="G133" i="2"/>
  <c r="G134" i="2" s="1"/>
  <c r="A135" i="2" l="1"/>
  <c r="D134" i="2"/>
  <c r="C134" i="2"/>
  <c r="E134" i="2" s="1"/>
  <c r="F134" i="2" s="1"/>
  <c r="B134" i="2"/>
  <c r="A136" i="2" l="1"/>
  <c r="D135" i="2"/>
  <c r="C135" i="2"/>
  <c r="E135" i="2" s="1"/>
  <c r="F135" i="2" s="1"/>
  <c r="B135" i="2"/>
  <c r="G135" i="2"/>
  <c r="G136" i="2" s="1"/>
  <c r="A137" i="2" l="1"/>
  <c r="D136" i="2"/>
  <c r="C136" i="2"/>
  <c r="E136" i="2" s="1"/>
  <c r="F136" i="2" s="1"/>
  <c r="B136" i="2"/>
  <c r="A138" i="2" l="1"/>
  <c r="D137" i="2"/>
  <c r="C137" i="2"/>
  <c r="E137" i="2" s="1"/>
  <c r="F137" i="2" s="1"/>
  <c r="B137" i="2"/>
  <c r="G137" i="2"/>
  <c r="G138" i="2" s="1"/>
  <c r="A139" i="2" l="1"/>
  <c r="D138" i="2"/>
  <c r="C138" i="2"/>
  <c r="E138" i="2" s="1"/>
  <c r="F138" i="2" s="1"/>
  <c r="B138" i="2"/>
  <c r="A140" i="2" l="1"/>
  <c r="D139" i="2"/>
  <c r="C139" i="2"/>
  <c r="E139" i="2" s="1"/>
  <c r="F139" i="2" s="1"/>
  <c r="B139" i="2"/>
  <c r="G139" i="2"/>
  <c r="G140" i="2" s="1"/>
  <c r="A141" i="2" l="1"/>
  <c r="D140" i="2"/>
  <c r="C140" i="2"/>
  <c r="E140" i="2" s="1"/>
  <c r="F140" i="2" s="1"/>
  <c r="B140" i="2"/>
  <c r="A142" i="2" l="1"/>
  <c r="D141" i="2"/>
  <c r="C141" i="2"/>
  <c r="E141" i="2" s="1"/>
  <c r="F141" i="2" s="1"/>
  <c r="B141" i="2"/>
  <c r="G141" i="2"/>
  <c r="G142" i="2" s="1"/>
  <c r="A143" i="2" l="1"/>
  <c r="D142" i="2"/>
  <c r="C142" i="2"/>
  <c r="E142" i="2" s="1"/>
  <c r="F142" i="2" s="1"/>
  <c r="B142" i="2"/>
  <c r="A144" i="2" l="1"/>
  <c r="D143" i="2"/>
  <c r="C143" i="2"/>
  <c r="E143" i="2" s="1"/>
  <c r="F143" i="2" s="1"/>
  <c r="B143" i="2"/>
  <c r="G143" i="2"/>
  <c r="G144" i="2" s="1"/>
  <c r="A145" i="2" l="1"/>
  <c r="D144" i="2"/>
  <c r="C144" i="2"/>
  <c r="E144" i="2" s="1"/>
  <c r="F144" i="2" s="1"/>
  <c r="B144" i="2"/>
  <c r="A146" i="2" l="1"/>
  <c r="D145" i="2"/>
  <c r="C145" i="2"/>
  <c r="E145" i="2" s="1"/>
  <c r="F145" i="2" s="1"/>
  <c r="B145" i="2"/>
  <c r="G145" i="2"/>
  <c r="G146" i="2" s="1"/>
  <c r="A147" i="2" l="1"/>
  <c r="D146" i="2"/>
  <c r="C146" i="2"/>
  <c r="E146" i="2" s="1"/>
  <c r="F146" i="2" s="1"/>
  <c r="B146" i="2"/>
  <c r="A148" i="2" l="1"/>
  <c r="D147" i="2"/>
  <c r="C147" i="2"/>
  <c r="E147" i="2" s="1"/>
  <c r="F147" i="2" s="1"/>
  <c r="B147" i="2"/>
  <c r="G147" i="2"/>
  <c r="G148" i="2" s="1"/>
  <c r="A149" i="2" l="1"/>
  <c r="D148" i="2"/>
  <c r="C148" i="2"/>
  <c r="E148" i="2" s="1"/>
  <c r="F148" i="2" s="1"/>
  <c r="B148" i="2"/>
  <c r="A150" i="2" l="1"/>
  <c r="D149" i="2"/>
  <c r="C149" i="2"/>
  <c r="E149" i="2" s="1"/>
  <c r="F149" i="2" s="1"/>
  <c r="B149" i="2"/>
  <c r="G149" i="2"/>
  <c r="G150" i="2" s="1"/>
  <c r="A151" i="2" l="1"/>
  <c r="D150" i="2"/>
  <c r="C150" i="2"/>
  <c r="E150" i="2" s="1"/>
  <c r="F150" i="2" s="1"/>
  <c r="B150" i="2"/>
  <c r="A152" i="2" l="1"/>
  <c r="D151" i="2"/>
  <c r="C151" i="2"/>
  <c r="E151" i="2" s="1"/>
  <c r="F151" i="2" s="1"/>
  <c r="B151" i="2"/>
  <c r="G151" i="2"/>
  <c r="G152" i="2" s="1"/>
  <c r="A153" i="2" l="1"/>
  <c r="D152" i="2"/>
  <c r="C152" i="2"/>
  <c r="E152" i="2" s="1"/>
  <c r="F152" i="2" s="1"/>
  <c r="B152" i="2"/>
  <c r="A154" i="2" l="1"/>
  <c r="D153" i="2"/>
  <c r="C153" i="2"/>
  <c r="E153" i="2" s="1"/>
  <c r="F153" i="2" s="1"/>
  <c r="B153" i="2"/>
  <c r="G153" i="2"/>
  <c r="G154" i="2" s="1"/>
  <c r="A155" i="2" l="1"/>
  <c r="D154" i="2"/>
  <c r="C154" i="2"/>
  <c r="E154" i="2" s="1"/>
  <c r="F154" i="2" s="1"/>
  <c r="B154" i="2"/>
  <c r="A156" i="2" l="1"/>
  <c r="D155" i="2"/>
  <c r="C155" i="2"/>
  <c r="E155" i="2" s="1"/>
  <c r="F155" i="2" s="1"/>
  <c r="B155" i="2"/>
  <c r="G155" i="2"/>
  <c r="G156" i="2" s="1"/>
  <c r="A157" i="2" l="1"/>
  <c r="D156" i="2"/>
  <c r="C156" i="2"/>
  <c r="E156" i="2" s="1"/>
  <c r="F156" i="2" s="1"/>
  <c r="B156" i="2"/>
  <c r="A158" i="2" l="1"/>
  <c r="D157" i="2"/>
  <c r="C157" i="2"/>
  <c r="E157" i="2" s="1"/>
  <c r="F157" i="2" s="1"/>
  <c r="B157" i="2"/>
  <c r="G157" i="2"/>
  <c r="G158" i="2" s="1"/>
  <c r="A159" i="2" l="1"/>
  <c r="D158" i="2"/>
  <c r="C158" i="2"/>
  <c r="E158" i="2" s="1"/>
  <c r="F158" i="2" s="1"/>
  <c r="B158" i="2"/>
  <c r="A160" i="2" l="1"/>
  <c r="D159" i="2"/>
  <c r="C159" i="2"/>
  <c r="E159" i="2" s="1"/>
  <c r="F159" i="2" s="1"/>
  <c r="B159" i="2"/>
  <c r="G159" i="2"/>
  <c r="G160" i="2" s="1"/>
  <c r="A161" i="2" l="1"/>
  <c r="D160" i="2"/>
  <c r="C160" i="2"/>
  <c r="E160" i="2" s="1"/>
  <c r="F160" i="2" s="1"/>
  <c r="B160" i="2"/>
  <c r="A162" i="2" l="1"/>
  <c r="D161" i="2"/>
  <c r="C161" i="2"/>
  <c r="E161" i="2" s="1"/>
  <c r="F161" i="2" s="1"/>
  <c r="B161" i="2"/>
  <c r="G161" i="2"/>
  <c r="G162" i="2" s="1"/>
  <c r="A163" i="2" l="1"/>
  <c r="D162" i="2"/>
  <c r="C162" i="2"/>
  <c r="E162" i="2" s="1"/>
  <c r="F162" i="2" s="1"/>
  <c r="B162" i="2"/>
  <c r="A164" i="2" l="1"/>
  <c r="D163" i="2"/>
  <c r="C163" i="2"/>
  <c r="E163" i="2" s="1"/>
  <c r="F163" i="2" s="1"/>
  <c r="B163" i="2"/>
  <c r="G163" i="2"/>
  <c r="G164" i="2" s="1"/>
  <c r="A165" i="2" l="1"/>
  <c r="D164" i="2"/>
  <c r="C164" i="2"/>
  <c r="E164" i="2" s="1"/>
  <c r="F164" i="2" s="1"/>
  <c r="B164" i="2"/>
  <c r="A166" i="2" l="1"/>
  <c r="D165" i="2"/>
  <c r="C165" i="2"/>
  <c r="E165" i="2" s="1"/>
  <c r="F165" i="2" s="1"/>
  <c r="B165" i="2"/>
  <c r="G165" i="2"/>
  <c r="G166" i="2" s="1"/>
  <c r="A167" i="2" l="1"/>
  <c r="D166" i="2"/>
  <c r="C166" i="2"/>
  <c r="E166" i="2" s="1"/>
  <c r="F166" i="2" s="1"/>
  <c r="B166" i="2"/>
  <c r="A168" i="2" l="1"/>
  <c r="D167" i="2"/>
  <c r="C167" i="2"/>
  <c r="E167" i="2" s="1"/>
  <c r="F167" i="2" s="1"/>
  <c r="B167" i="2"/>
  <c r="G167" i="2"/>
  <c r="G168" i="2" s="1"/>
  <c r="A169" i="2" l="1"/>
  <c r="D168" i="2"/>
  <c r="C168" i="2"/>
  <c r="E168" i="2" s="1"/>
  <c r="F168" i="2" s="1"/>
  <c r="B168" i="2"/>
  <c r="A170" i="2" l="1"/>
  <c r="D169" i="2"/>
  <c r="C169" i="2"/>
  <c r="E169" i="2" s="1"/>
  <c r="F169" i="2" s="1"/>
  <c r="B169" i="2"/>
  <c r="G169" i="2"/>
  <c r="G170" i="2" s="1"/>
  <c r="A171" i="2" l="1"/>
  <c r="D170" i="2"/>
  <c r="C170" i="2"/>
  <c r="E170" i="2" s="1"/>
  <c r="F170" i="2" s="1"/>
  <c r="B170" i="2"/>
  <c r="A172" i="2" l="1"/>
  <c r="D171" i="2"/>
  <c r="C171" i="2"/>
  <c r="E171" i="2" s="1"/>
  <c r="F171" i="2" s="1"/>
  <c r="B171" i="2"/>
  <c r="G171" i="2"/>
  <c r="G172" i="2" s="1"/>
  <c r="A173" i="2" l="1"/>
  <c r="D172" i="2"/>
  <c r="C172" i="2"/>
  <c r="E172" i="2" s="1"/>
  <c r="F172" i="2" s="1"/>
  <c r="B172" i="2"/>
  <c r="A174" i="2" l="1"/>
  <c r="D173" i="2"/>
  <c r="C173" i="2"/>
  <c r="E173" i="2" s="1"/>
  <c r="F173" i="2" s="1"/>
  <c r="B173" i="2"/>
  <c r="G173" i="2"/>
  <c r="G174" i="2" s="1"/>
  <c r="A175" i="2" l="1"/>
  <c r="D174" i="2"/>
  <c r="C174" i="2"/>
  <c r="E174" i="2" s="1"/>
  <c r="F174" i="2" s="1"/>
  <c r="B174" i="2"/>
  <c r="A176" i="2" l="1"/>
  <c r="D175" i="2"/>
  <c r="C175" i="2"/>
  <c r="E175" i="2" s="1"/>
  <c r="F175" i="2" s="1"/>
  <c r="B175" i="2"/>
  <c r="G175" i="2"/>
  <c r="G176" i="2" s="1"/>
  <c r="A177" i="2" l="1"/>
  <c r="D176" i="2"/>
  <c r="C176" i="2"/>
  <c r="E176" i="2" s="1"/>
  <c r="F176" i="2" s="1"/>
  <c r="B176" i="2"/>
  <c r="A178" i="2" l="1"/>
  <c r="D177" i="2"/>
  <c r="C177" i="2"/>
  <c r="E177" i="2" s="1"/>
  <c r="F177" i="2" s="1"/>
  <c r="B177" i="2"/>
  <c r="G177" i="2"/>
  <c r="G178" i="2" s="1"/>
  <c r="A179" i="2" l="1"/>
  <c r="D178" i="2"/>
  <c r="C178" i="2"/>
  <c r="E178" i="2" s="1"/>
  <c r="F178" i="2" s="1"/>
  <c r="B178" i="2"/>
  <c r="A180" i="2" l="1"/>
  <c r="D179" i="2"/>
  <c r="C179" i="2"/>
  <c r="E179" i="2" s="1"/>
  <c r="F179" i="2" s="1"/>
  <c r="B179" i="2"/>
  <c r="G179" i="2"/>
  <c r="G180" i="2" s="1"/>
  <c r="A181" i="2" l="1"/>
  <c r="D180" i="2"/>
  <c r="C180" i="2"/>
  <c r="E180" i="2" s="1"/>
  <c r="F180" i="2" s="1"/>
  <c r="B180" i="2"/>
  <c r="A182" i="2" l="1"/>
  <c r="D181" i="2"/>
  <c r="C181" i="2"/>
  <c r="E181" i="2" s="1"/>
  <c r="F181" i="2" s="1"/>
  <c r="B181" i="2"/>
  <c r="G181" i="2"/>
  <c r="G182" i="2" s="1"/>
  <c r="A183" i="2" l="1"/>
  <c r="D182" i="2"/>
  <c r="C182" i="2"/>
  <c r="E182" i="2" s="1"/>
  <c r="F182" i="2" s="1"/>
  <c r="B182" i="2"/>
  <c r="A184" i="2" l="1"/>
  <c r="D183" i="2"/>
  <c r="C183" i="2"/>
  <c r="E183" i="2" s="1"/>
  <c r="F183" i="2" s="1"/>
  <c r="B183" i="2"/>
  <c r="G183" i="2"/>
  <c r="G184" i="2" s="1"/>
  <c r="A185" i="2" l="1"/>
  <c r="D184" i="2"/>
  <c r="C184" i="2"/>
  <c r="E184" i="2" s="1"/>
  <c r="F184" i="2" s="1"/>
  <c r="B184" i="2"/>
  <c r="A186" i="2" l="1"/>
  <c r="D185" i="2"/>
  <c r="C185" i="2"/>
  <c r="E185" i="2" s="1"/>
  <c r="F185" i="2" s="1"/>
  <c r="B185" i="2"/>
  <c r="G185" i="2"/>
  <c r="G186" i="2" s="1"/>
  <c r="A187" i="2" l="1"/>
  <c r="D186" i="2"/>
  <c r="C186" i="2"/>
  <c r="E186" i="2" s="1"/>
  <c r="F186" i="2" s="1"/>
  <c r="B186" i="2"/>
  <c r="A188" i="2" l="1"/>
  <c r="D187" i="2"/>
  <c r="C187" i="2"/>
  <c r="E187" i="2" s="1"/>
  <c r="F187" i="2" s="1"/>
  <c r="B187" i="2"/>
  <c r="G187" i="2"/>
  <c r="G188" i="2" s="1"/>
  <c r="A189" i="2" l="1"/>
  <c r="D188" i="2"/>
  <c r="C188" i="2"/>
  <c r="E188" i="2" s="1"/>
  <c r="F188" i="2" s="1"/>
  <c r="B188" i="2"/>
  <c r="A190" i="2" l="1"/>
  <c r="D189" i="2"/>
  <c r="C189" i="2"/>
  <c r="E189" i="2" s="1"/>
  <c r="F189" i="2" s="1"/>
  <c r="B189" i="2"/>
  <c r="G189" i="2"/>
  <c r="G190" i="2" s="1"/>
  <c r="A191" i="2" l="1"/>
  <c r="D190" i="2"/>
  <c r="C190" i="2"/>
  <c r="E190" i="2" s="1"/>
  <c r="F190" i="2" s="1"/>
  <c r="B190" i="2"/>
  <c r="A192" i="2" l="1"/>
  <c r="D191" i="2"/>
  <c r="C191" i="2"/>
  <c r="E191" i="2" s="1"/>
  <c r="F191" i="2" s="1"/>
  <c r="B191" i="2"/>
  <c r="G191" i="2"/>
  <c r="G192" i="2" s="1"/>
  <c r="A193" i="2" l="1"/>
  <c r="D192" i="2"/>
  <c r="C192" i="2"/>
  <c r="E192" i="2" s="1"/>
  <c r="F192" i="2" s="1"/>
  <c r="B192" i="2"/>
  <c r="A194" i="2" l="1"/>
  <c r="D193" i="2"/>
  <c r="C193" i="2"/>
  <c r="E193" i="2" s="1"/>
  <c r="F193" i="2" s="1"/>
  <c r="B193" i="2"/>
  <c r="G193" i="2"/>
  <c r="G194" i="2" s="1"/>
  <c r="A195" i="2" l="1"/>
  <c r="D194" i="2"/>
  <c r="C194" i="2"/>
  <c r="E194" i="2" s="1"/>
  <c r="F194" i="2" s="1"/>
  <c r="B194" i="2"/>
  <c r="A196" i="2" l="1"/>
  <c r="D195" i="2"/>
  <c r="C195" i="2"/>
  <c r="E195" i="2" s="1"/>
  <c r="F195" i="2" s="1"/>
  <c r="B195" i="2"/>
  <c r="G195" i="2"/>
  <c r="G196" i="2" s="1"/>
  <c r="A197" i="2" l="1"/>
  <c r="D196" i="2"/>
  <c r="C196" i="2"/>
  <c r="E196" i="2" s="1"/>
  <c r="F196" i="2" s="1"/>
  <c r="B196" i="2"/>
  <c r="A198" i="2" l="1"/>
  <c r="D197" i="2"/>
  <c r="C197" i="2"/>
  <c r="E197" i="2" s="1"/>
  <c r="F197" i="2" s="1"/>
  <c r="B197" i="2"/>
  <c r="G197" i="2"/>
  <c r="G198" i="2" s="1"/>
  <c r="A199" i="2" l="1"/>
  <c r="D198" i="2"/>
  <c r="C198" i="2"/>
  <c r="E198" i="2" s="1"/>
  <c r="F198" i="2" s="1"/>
  <c r="B198" i="2"/>
  <c r="A200" i="2" l="1"/>
  <c r="D199" i="2"/>
  <c r="C199" i="2"/>
  <c r="E199" i="2" s="1"/>
  <c r="F199" i="2" s="1"/>
  <c r="B199" i="2"/>
  <c r="G199" i="2"/>
  <c r="G200" i="2" s="1"/>
  <c r="A201" i="2" l="1"/>
  <c r="D200" i="2"/>
  <c r="C200" i="2"/>
  <c r="E200" i="2" s="1"/>
  <c r="F200" i="2" s="1"/>
  <c r="B200" i="2"/>
  <c r="A202" i="2" l="1"/>
  <c r="D201" i="2"/>
  <c r="C201" i="2"/>
  <c r="E201" i="2" s="1"/>
  <c r="F201" i="2" s="1"/>
  <c r="B201" i="2"/>
  <c r="G201" i="2"/>
  <c r="G202" i="2" s="1"/>
  <c r="A203" i="2" l="1"/>
  <c r="D202" i="2"/>
  <c r="C202" i="2"/>
  <c r="E202" i="2" s="1"/>
  <c r="F202" i="2" s="1"/>
  <c r="B202" i="2"/>
  <c r="A204" i="2" l="1"/>
  <c r="D203" i="2"/>
  <c r="C203" i="2"/>
  <c r="E203" i="2" s="1"/>
  <c r="F203" i="2" s="1"/>
  <c r="B203" i="2"/>
  <c r="G203" i="2"/>
  <c r="G204" i="2" s="1"/>
  <c r="A205" i="2" l="1"/>
  <c r="D204" i="2"/>
  <c r="C204" i="2"/>
  <c r="E204" i="2" s="1"/>
  <c r="F204" i="2" s="1"/>
  <c r="B204" i="2"/>
  <c r="A206" i="2" l="1"/>
  <c r="D205" i="2"/>
  <c r="C205" i="2"/>
  <c r="E205" i="2" s="1"/>
  <c r="F205" i="2" s="1"/>
  <c r="B205" i="2"/>
  <c r="G205" i="2"/>
  <c r="G206" i="2" s="1"/>
  <c r="A207" i="2" l="1"/>
  <c r="D206" i="2"/>
  <c r="C206" i="2"/>
  <c r="E206" i="2" s="1"/>
  <c r="F206" i="2" s="1"/>
  <c r="B206" i="2"/>
  <c r="A208" i="2" l="1"/>
  <c r="D207" i="2"/>
  <c r="C207" i="2"/>
  <c r="E207" i="2" s="1"/>
  <c r="F207" i="2" s="1"/>
  <c r="B207" i="2"/>
  <c r="G207" i="2"/>
  <c r="G208" i="2" s="1"/>
  <c r="A209" i="2" l="1"/>
  <c r="D208" i="2"/>
  <c r="C208" i="2"/>
  <c r="E208" i="2" s="1"/>
  <c r="F208" i="2" s="1"/>
  <c r="B208" i="2"/>
  <c r="A210" i="2" l="1"/>
  <c r="D209" i="2"/>
  <c r="C209" i="2"/>
  <c r="E209" i="2" s="1"/>
  <c r="F209" i="2" s="1"/>
  <c r="B209" i="2"/>
  <c r="G209" i="2"/>
  <c r="G210" i="2" s="1"/>
  <c r="A211" i="2" l="1"/>
  <c r="D210" i="2"/>
  <c r="C210" i="2"/>
  <c r="E210" i="2" s="1"/>
  <c r="F210" i="2" s="1"/>
  <c r="B210" i="2"/>
  <c r="A212" i="2" l="1"/>
  <c r="D211" i="2"/>
  <c r="C211" i="2"/>
  <c r="E211" i="2" s="1"/>
  <c r="F211" i="2" s="1"/>
  <c r="B211" i="2"/>
  <c r="G211" i="2"/>
  <c r="G212" i="2" s="1"/>
  <c r="A213" i="2" l="1"/>
  <c r="D212" i="2"/>
  <c r="C212" i="2"/>
  <c r="E212" i="2" s="1"/>
  <c r="F212" i="2" s="1"/>
  <c r="B212" i="2"/>
  <c r="A214" i="2" l="1"/>
  <c r="D213" i="2"/>
  <c r="C213" i="2"/>
  <c r="E213" i="2" s="1"/>
  <c r="F213" i="2" s="1"/>
  <c r="B213" i="2"/>
  <c r="G213" i="2"/>
  <c r="G214" i="2" s="1"/>
  <c r="A215" i="2" l="1"/>
  <c r="D214" i="2"/>
  <c r="C214" i="2"/>
  <c r="E214" i="2" s="1"/>
  <c r="F214" i="2" s="1"/>
  <c r="B214" i="2"/>
  <c r="A216" i="2" l="1"/>
  <c r="D215" i="2"/>
  <c r="C215" i="2"/>
  <c r="E215" i="2" s="1"/>
  <c r="F215" i="2" s="1"/>
  <c r="B215" i="2"/>
  <c r="G215" i="2"/>
  <c r="G216" i="2" s="1"/>
  <c r="A217" i="2" l="1"/>
  <c r="D216" i="2"/>
  <c r="C216" i="2"/>
  <c r="E216" i="2" s="1"/>
  <c r="F216" i="2" s="1"/>
  <c r="B216" i="2"/>
  <c r="A218" i="2" l="1"/>
  <c r="D217" i="2"/>
  <c r="C217" i="2"/>
  <c r="E217" i="2" s="1"/>
  <c r="F217" i="2" s="1"/>
  <c r="B217" i="2"/>
  <c r="G217" i="2"/>
  <c r="G218" i="2" s="1"/>
  <c r="A219" i="2" l="1"/>
  <c r="D218" i="2"/>
  <c r="C218" i="2"/>
  <c r="E218" i="2" s="1"/>
  <c r="F218" i="2" s="1"/>
  <c r="B218" i="2"/>
  <c r="A220" i="2" l="1"/>
  <c r="D219" i="2"/>
  <c r="C219" i="2"/>
  <c r="E219" i="2" s="1"/>
  <c r="F219" i="2" s="1"/>
  <c r="B219" i="2"/>
  <c r="G219" i="2"/>
  <c r="G220" i="2" s="1"/>
  <c r="A221" i="2" l="1"/>
  <c r="D220" i="2"/>
  <c r="C220" i="2"/>
  <c r="E220" i="2" s="1"/>
  <c r="F220" i="2" s="1"/>
  <c r="B220" i="2"/>
  <c r="A222" i="2" l="1"/>
  <c r="D221" i="2"/>
  <c r="C221" i="2"/>
  <c r="E221" i="2" s="1"/>
  <c r="F221" i="2" s="1"/>
  <c r="B221" i="2"/>
  <c r="G221" i="2"/>
  <c r="G222" i="2" s="1"/>
  <c r="A223" i="2" l="1"/>
  <c r="D222" i="2"/>
  <c r="C222" i="2"/>
  <c r="E222" i="2" s="1"/>
  <c r="F222" i="2" s="1"/>
  <c r="B222" i="2"/>
  <c r="A224" i="2" l="1"/>
  <c r="D223" i="2"/>
  <c r="C223" i="2"/>
  <c r="E223" i="2" s="1"/>
  <c r="F223" i="2" s="1"/>
  <c r="B223" i="2"/>
  <c r="G223" i="2"/>
  <c r="G224" i="2" s="1"/>
  <c r="A225" i="2" l="1"/>
  <c r="D224" i="2"/>
  <c r="C224" i="2"/>
  <c r="E224" i="2" s="1"/>
  <c r="F224" i="2" s="1"/>
  <c r="B224" i="2"/>
  <c r="A226" i="2" l="1"/>
  <c r="D225" i="2"/>
  <c r="C225" i="2"/>
  <c r="E225" i="2" s="1"/>
  <c r="F225" i="2" s="1"/>
  <c r="B225" i="2"/>
  <c r="G225" i="2"/>
  <c r="G226" i="2" s="1"/>
  <c r="A227" i="2" l="1"/>
  <c r="D226" i="2"/>
  <c r="C226" i="2"/>
  <c r="E226" i="2" s="1"/>
  <c r="F226" i="2" s="1"/>
  <c r="B226" i="2"/>
  <c r="A228" i="2" l="1"/>
  <c r="D227" i="2"/>
  <c r="C227" i="2"/>
  <c r="E227" i="2" s="1"/>
  <c r="F227" i="2" s="1"/>
  <c r="B227" i="2"/>
  <c r="G227" i="2"/>
  <c r="G228" i="2" s="1"/>
  <c r="A229" i="2" l="1"/>
  <c r="D228" i="2"/>
  <c r="C228" i="2"/>
  <c r="E228" i="2" s="1"/>
  <c r="F228" i="2" s="1"/>
  <c r="B228" i="2"/>
  <c r="A230" i="2" l="1"/>
  <c r="D229" i="2"/>
  <c r="C229" i="2"/>
  <c r="E229" i="2" s="1"/>
  <c r="F229" i="2" s="1"/>
  <c r="B229" i="2"/>
  <c r="G229" i="2"/>
  <c r="G230" i="2" s="1"/>
  <c r="A231" i="2" l="1"/>
  <c r="D230" i="2"/>
  <c r="C230" i="2"/>
  <c r="E230" i="2" s="1"/>
  <c r="F230" i="2" s="1"/>
  <c r="B230" i="2"/>
  <c r="A232" i="2" l="1"/>
  <c r="D231" i="2"/>
  <c r="C231" i="2"/>
  <c r="E231" i="2" s="1"/>
  <c r="F231" i="2" s="1"/>
  <c r="B231" i="2"/>
  <c r="G231" i="2"/>
  <c r="G232" i="2" s="1"/>
  <c r="A233" i="2" l="1"/>
  <c r="D232" i="2"/>
  <c r="C232" i="2"/>
  <c r="E232" i="2" s="1"/>
  <c r="F232" i="2" s="1"/>
  <c r="B232" i="2"/>
  <c r="A234" i="2" l="1"/>
  <c r="D233" i="2"/>
  <c r="C233" i="2"/>
  <c r="E233" i="2" s="1"/>
  <c r="F233" i="2" s="1"/>
  <c r="B233" i="2"/>
  <c r="G233" i="2"/>
  <c r="G234" i="2" s="1"/>
  <c r="A235" i="2" l="1"/>
  <c r="D234" i="2"/>
  <c r="C234" i="2"/>
  <c r="E234" i="2" s="1"/>
  <c r="F234" i="2" s="1"/>
  <c r="B234" i="2"/>
  <c r="A236" i="2" l="1"/>
  <c r="D235" i="2"/>
  <c r="C235" i="2"/>
  <c r="E235" i="2" s="1"/>
  <c r="F235" i="2" s="1"/>
  <c r="B235" i="2"/>
  <c r="G235" i="2"/>
  <c r="G236" i="2" s="1"/>
  <c r="A237" i="2" l="1"/>
  <c r="D236" i="2"/>
  <c r="C236" i="2"/>
  <c r="E236" i="2" s="1"/>
  <c r="F236" i="2" s="1"/>
  <c r="B236" i="2"/>
  <c r="A238" i="2" l="1"/>
  <c r="D237" i="2"/>
  <c r="C237" i="2"/>
  <c r="E237" i="2" s="1"/>
  <c r="F237" i="2" s="1"/>
  <c r="B237" i="2"/>
  <c r="G237" i="2"/>
  <c r="G238" i="2" s="1"/>
  <c r="A239" i="2" l="1"/>
  <c r="D238" i="2"/>
  <c r="C238" i="2"/>
  <c r="E238" i="2" s="1"/>
  <c r="F238" i="2" s="1"/>
  <c r="B238" i="2"/>
  <c r="A240" i="2" l="1"/>
  <c r="D239" i="2"/>
  <c r="C239" i="2"/>
  <c r="E239" i="2" s="1"/>
  <c r="F239" i="2" s="1"/>
  <c r="B239" i="2"/>
  <c r="G239" i="2"/>
  <c r="G240" i="2" s="1"/>
  <c r="A241" i="2" l="1"/>
  <c r="D240" i="2"/>
  <c r="C240" i="2"/>
  <c r="E240" i="2" s="1"/>
  <c r="F240" i="2" s="1"/>
  <c r="B240" i="2"/>
  <c r="A242" i="2" l="1"/>
  <c r="D241" i="2"/>
  <c r="C241" i="2"/>
  <c r="E241" i="2" s="1"/>
  <c r="F241" i="2" s="1"/>
  <c r="B241" i="2"/>
  <c r="G241" i="2"/>
  <c r="G242" i="2" s="1"/>
  <c r="A243" i="2" l="1"/>
  <c r="D242" i="2"/>
  <c r="C242" i="2"/>
  <c r="E242" i="2" s="1"/>
  <c r="F242" i="2" s="1"/>
  <c r="B242" i="2"/>
  <c r="A244" i="2" l="1"/>
  <c r="D243" i="2"/>
  <c r="C243" i="2"/>
  <c r="E243" i="2" s="1"/>
  <c r="F243" i="2" s="1"/>
  <c r="B243" i="2"/>
  <c r="G243" i="2"/>
  <c r="G244" i="2" s="1"/>
  <c r="A245" i="2" l="1"/>
  <c r="D244" i="2"/>
  <c r="C244" i="2"/>
  <c r="E244" i="2" s="1"/>
  <c r="F244" i="2" s="1"/>
  <c r="B244" i="2"/>
  <c r="A246" i="2" l="1"/>
  <c r="D245" i="2"/>
  <c r="C245" i="2"/>
  <c r="E245" i="2" s="1"/>
  <c r="F245" i="2" s="1"/>
  <c r="B245" i="2"/>
  <c r="G245" i="2"/>
  <c r="G246" i="2" s="1"/>
  <c r="A247" i="2" l="1"/>
  <c r="D246" i="2"/>
  <c r="C246" i="2"/>
  <c r="E246" i="2" s="1"/>
  <c r="F246" i="2" s="1"/>
  <c r="B246" i="2"/>
  <c r="A248" i="2" l="1"/>
  <c r="D247" i="2"/>
  <c r="C247" i="2"/>
  <c r="E247" i="2" s="1"/>
  <c r="F247" i="2" s="1"/>
  <c r="B247" i="2"/>
  <c r="G247" i="2"/>
  <c r="G248" i="2" s="1"/>
  <c r="A249" i="2" l="1"/>
  <c r="D248" i="2"/>
  <c r="C248" i="2"/>
  <c r="E248" i="2" s="1"/>
  <c r="F248" i="2" s="1"/>
  <c r="B248" i="2"/>
  <c r="A250" i="2" l="1"/>
  <c r="D249" i="2"/>
  <c r="C249" i="2"/>
  <c r="E249" i="2" s="1"/>
  <c r="F249" i="2" s="1"/>
  <c r="B249" i="2"/>
  <c r="G249" i="2"/>
  <c r="G250" i="2" s="1"/>
  <c r="A251" i="2" l="1"/>
  <c r="D250" i="2"/>
  <c r="C250" i="2"/>
  <c r="E250" i="2" s="1"/>
  <c r="F250" i="2" s="1"/>
  <c r="B250" i="2"/>
  <c r="A252" i="2" l="1"/>
  <c r="D251" i="2"/>
  <c r="C251" i="2"/>
  <c r="E251" i="2" s="1"/>
  <c r="F251" i="2" s="1"/>
  <c r="B251" i="2"/>
  <c r="G251" i="2"/>
  <c r="G252" i="2" s="1"/>
  <c r="A253" i="2" l="1"/>
  <c r="D252" i="2"/>
  <c r="C252" i="2"/>
  <c r="E252" i="2" s="1"/>
  <c r="F252" i="2" s="1"/>
  <c r="B252" i="2"/>
  <c r="A254" i="2" l="1"/>
  <c r="D253" i="2"/>
  <c r="C253" i="2"/>
  <c r="E253" i="2" s="1"/>
  <c r="F253" i="2" s="1"/>
  <c r="B253" i="2"/>
  <c r="G253" i="2"/>
  <c r="G254" i="2" s="1"/>
  <c r="A255" i="2" l="1"/>
  <c r="D254" i="2"/>
  <c r="C254" i="2"/>
  <c r="E254" i="2" s="1"/>
  <c r="F254" i="2" s="1"/>
  <c r="B254" i="2"/>
  <c r="A256" i="2" l="1"/>
  <c r="D255" i="2"/>
  <c r="C255" i="2"/>
  <c r="E255" i="2" s="1"/>
  <c r="F255" i="2" s="1"/>
  <c r="B255" i="2"/>
  <c r="G255" i="2"/>
  <c r="G256" i="2" s="1"/>
  <c r="A257" i="2" l="1"/>
  <c r="D256" i="2"/>
  <c r="C256" i="2"/>
  <c r="E256" i="2" s="1"/>
  <c r="F256" i="2" s="1"/>
  <c r="B256" i="2"/>
  <c r="A258" i="2" l="1"/>
  <c r="D257" i="2"/>
  <c r="C257" i="2"/>
  <c r="E257" i="2" s="1"/>
  <c r="F257" i="2" s="1"/>
  <c r="B257" i="2"/>
  <c r="G257" i="2"/>
  <c r="G258" i="2" s="1"/>
  <c r="A259" i="2" l="1"/>
  <c r="D258" i="2"/>
  <c r="C258" i="2"/>
  <c r="E258" i="2" s="1"/>
  <c r="F258" i="2" s="1"/>
  <c r="B258" i="2"/>
  <c r="A260" i="2" l="1"/>
  <c r="D259" i="2"/>
  <c r="C259" i="2"/>
  <c r="E259" i="2" s="1"/>
  <c r="F259" i="2" s="1"/>
  <c r="B259" i="2"/>
  <c r="G259" i="2"/>
  <c r="G260" i="2" s="1"/>
  <c r="A261" i="2" l="1"/>
  <c r="D260" i="2"/>
  <c r="C260" i="2"/>
  <c r="E260" i="2" s="1"/>
  <c r="F260" i="2" s="1"/>
  <c r="B260" i="2"/>
  <c r="A262" i="2" l="1"/>
  <c r="D261" i="2"/>
  <c r="C261" i="2"/>
  <c r="E261" i="2" s="1"/>
  <c r="F261" i="2" s="1"/>
  <c r="B261" i="2"/>
  <c r="G261" i="2"/>
  <c r="G262" i="2" s="1"/>
  <c r="A263" i="2" l="1"/>
  <c r="D262" i="2"/>
  <c r="C262" i="2"/>
  <c r="E262" i="2" s="1"/>
  <c r="F262" i="2" s="1"/>
  <c r="B262" i="2"/>
  <c r="A264" i="2" l="1"/>
  <c r="D263" i="2"/>
  <c r="C263" i="2"/>
  <c r="E263" i="2" s="1"/>
  <c r="F263" i="2" s="1"/>
  <c r="B263" i="2"/>
  <c r="G263" i="2"/>
  <c r="G264" i="2" s="1"/>
  <c r="A265" i="2" l="1"/>
  <c r="D264" i="2"/>
  <c r="C264" i="2"/>
  <c r="E264" i="2" s="1"/>
  <c r="F264" i="2" s="1"/>
  <c r="B264" i="2"/>
  <c r="A266" i="2" l="1"/>
  <c r="D265" i="2"/>
  <c r="C265" i="2"/>
  <c r="E265" i="2" s="1"/>
  <c r="F265" i="2" s="1"/>
  <c r="B265" i="2"/>
  <c r="G265" i="2"/>
  <c r="G266" i="2" s="1"/>
  <c r="A267" i="2" l="1"/>
  <c r="D266" i="2"/>
  <c r="C266" i="2"/>
  <c r="E266" i="2" s="1"/>
  <c r="F266" i="2" s="1"/>
  <c r="B266" i="2"/>
  <c r="A268" i="2" l="1"/>
  <c r="D267" i="2"/>
  <c r="C267" i="2"/>
  <c r="E267" i="2" s="1"/>
  <c r="F267" i="2" s="1"/>
  <c r="B267" i="2"/>
  <c r="G267" i="2"/>
  <c r="G268" i="2" s="1"/>
  <c r="A269" i="2" l="1"/>
  <c r="D268" i="2"/>
  <c r="C268" i="2"/>
  <c r="E268" i="2" s="1"/>
  <c r="F268" i="2" s="1"/>
  <c r="B268" i="2"/>
  <c r="A270" i="2" l="1"/>
  <c r="D269" i="2"/>
  <c r="C269" i="2"/>
  <c r="E269" i="2" s="1"/>
  <c r="F269" i="2" s="1"/>
  <c r="B269" i="2"/>
  <c r="G269" i="2"/>
  <c r="G270" i="2" s="1"/>
  <c r="A271" i="2" l="1"/>
  <c r="D270" i="2"/>
  <c r="C270" i="2"/>
  <c r="E270" i="2" s="1"/>
  <c r="F270" i="2" s="1"/>
  <c r="B270" i="2"/>
  <c r="A272" i="2" l="1"/>
  <c r="D271" i="2"/>
  <c r="C271" i="2"/>
  <c r="E271" i="2" s="1"/>
  <c r="F271" i="2" s="1"/>
  <c r="B271" i="2"/>
  <c r="G271" i="2"/>
  <c r="G272" i="2" s="1"/>
  <c r="A273" i="2" l="1"/>
  <c r="D272" i="2"/>
  <c r="C272" i="2"/>
  <c r="E272" i="2" s="1"/>
  <c r="F272" i="2" s="1"/>
  <c r="B272" i="2"/>
  <c r="A274" i="2" l="1"/>
  <c r="D273" i="2"/>
  <c r="C273" i="2"/>
  <c r="E273" i="2" s="1"/>
  <c r="F273" i="2" s="1"/>
  <c r="B273" i="2"/>
  <c r="G273" i="2"/>
  <c r="G274" i="2" s="1"/>
  <c r="A275" i="2" l="1"/>
  <c r="D274" i="2"/>
  <c r="C274" i="2"/>
  <c r="E274" i="2" s="1"/>
  <c r="F274" i="2" s="1"/>
  <c r="B274" i="2"/>
  <c r="A276" i="2" l="1"/>
  <c r="D275" i="2"/>
  <c r="C275" i="2"/>
  <c r="E275" i="2" s="1"/>
  <c r="F275" i="2" s="1"/>
  <c r="B275" i="2"/>
  <c r="G275" i="2"/>
  <c r="G276" i="2" s="1"/>
  <c r="A277" i="2" l="1"/>
  <c r="D276" i="2"/>
  <c r="C276" i="2"/>
  <c r="E276" i="2" s="1"/>
  <c r="F276" i="2" s="1"/>
  <c r="B276" i="2"/>
  <c r="A278" i="2" l="1"/>
  <c r="D277" i="2"/>
  <c r="C277" i="2"/>
  <c r="E277" i="2" s="1"/>
  <c r="F277" i="2" s="1"/>
  <c r="B277" i="2"/>
  <c r="G277" i="2"/>
  <c r="G278" i="2" s="1"/>
  <c r="A279" i="2" l="1"/>
  <c r="D278" i="2"/>
  <c r="C278" i="2"/>
  <c r="E278" i="2" s="1"/>
  <c r="F278" i="2" s="1"/>
  <c r="B278" i="2"/>
  <c r="A280" i="2" l="1"/>
  <c r="D279" i="2"/>
  <c r="C279" i="2"/>
  <c r="E279" i="2" s="1"/>
  <c r="F279" i="2" s="1"/>
  <c r="B279" i="2"/>
  <c r="G279" i="2"/>
  <c r="G280" i="2" s="1"/>
  <c r="A281" i="2" l="1"/>
  <c r="D280" i="2"/>
  <c r="C280" i="2"/>
  <c r="E280" i="2" s="1"/>
  <c r="F280" i="2" s="1"/>
  <c r="B280" i="2"/>
  <c r="A282" i="2" l="1"/>
  <c r="D281" i="2"/>
  <c r="C281" i="2"/>
  <c r="E281" i="2" s="1"/>
  <c r="F281" i="2" s="1"/>
  <c r="B281" i="2"/>
  <c r="G281" i="2"/>
  <c r="G282" i="2" s="1"/>
  <c r="A283" i="2" l="1"/>
  <c r="D282" i="2"/>
  <c r="C282" i="2"/>
  <c r="E282" i="2" s="1"/>
  <c r="F282" i="2" s="1"/>
  <c r="B282" i="2"/>
  <c r="A284" i="2" l="1"/>
  <c r="D283" i="2"/>
  <c r="C283" i="2"/>
  <c r="E283" i="2" s="1"/>
  <c r="F283" i="2" s="1"/>
  <c r="B283" i="2"/>
  <c r="G283" i="2"/>
  <c r="G284" i="2" s="1"/>
  <c r="A285" i="2" l="1"/>
  <c r="D284" i="2"/>
  <c r="C284" i="2"/>
  <c r="E284" i="2" s="1"/>
  <c r="F284" i="2" s="1"/>
  <c r="B284" i="2"/>
  <c r="A286" i="2" l="1"/>
  <c r="D285" i="2"/>
  <c r="C285" i="2"/>
  <c r="E285" i="2" s="1"/>
  <c r="F285" i="2" s="1"/>
  <c r="B285" i="2"/>
  <c r="G285" i="2"/>
  <c r="G286" i="2" s="1"/>
  <c r="A287" i="2" l="1"/>
  <c r="D286" i="2"/>
  <c r="C286" i="2"/>
  <c r="E286" i="2" s="1"/>
  <c r="F286" i="2" s="1"/>
  <c r="B286" i="2"/>
  <c r="A288" i="2" l="1"/>
  <c r="D287" i="2"/>
  <c r="C287" i="2"/>
  <c r="E287" i="2" s="1"/>
  <c r="F287" i="2" s="1"/>
  <c r="B287" i="2"/>
  <c r="G287" i="2"/>
  <c r="G288" i="2" s="1"/>
  <c r="A289" i="2" l="1"/>
  <c r="D288" i="2"/>
  <c r="C288" i="2"/>
  <c r="E288" i="2" s="1"/>
  <c r="F288" i="2" s="1"/>
  <c r="B288" i="2"/>
  <c r="A290" i="2" l="1"/>
  <c r="D289" i="2"/>
  <c r="C289" i="2"/>
  <c r="E289" i="2" s="1"/>
  <c r="F289" i="2" s="1"/>
  <c r="B289" i="2"/>
  <c r="G289" i="2"/>
  <c r="G290" i="2" s="1"/>
  <c r="A291" i="2" l="1"/>
  <c r="D290" i="2"/>
  <c r="C290" i="2"/>
  <c r="E290" i="2" s="1"/>
  <c r="F290" i="2" s="1"/>
  <c r="B290" i="2"/>
  <c r="A292" i="2" l="1"/>
  <c r="D291" i="2"/>
  <c r="C291" i="2"/>
  <c r="E291" i="2" s="1"/>
  <c r="F291" i="2" s="1"/>
  <c r="B291" i="2"/>
  <c r="G291" i="2"/>
  <c r="G292" i="2" s="1"/>
  <c r="A293" i="2" l="1"/>
  <c r="D292" i="2"/>
  <c r="C292" i="2"/>
  <c r="E292" i="2" s="1"/>
  <c r="F292" i="2" s="1"/>
  <c r="B292" i="2"/>
  <c r="A294" i="2" l="1"/>
  <c r="D293" i="2"/>
  <c r="C293" i="2"/>
  <c r="E293" i="2" s="1"/>
  <c r="F293" i="2" s="1"/>
  <c r="B293" i="2"/>
  <c r="G293" i="2"/>
  <c r="G294" i="2" s="1"/>
  <c r="A295" i="2" l="1"/>
  <c r="D294" i="2"/>
  <c r="C294" i="2"/>
  <c r="E294" i="2" s="1"/>
  <c r="F294" i="2" s="1"/>
  <c r="B294" i="2"/>
  <c r="A296" i="2" l="1"/>
  <c r="D295" i="2"/>
  <c r="C295" i="2"/>
  <c r="E295" i="2" s="1"/>
  <c r="F295" i="2" s="1"/>
  <c r="B295" i="2"/>
  <c r="G295" i="2"/>
  <c r="G296" i="2" s="1"/>
  <c r="A297" i="2" l="1"/>
  <c r="D296" i="2"/>
  <c r="C296" i="2"/>
  <c r="E296" i="2" s="1"/>
  <c r="F296" i="2" s="1"/>
  <c r="B296" i="2"/>
  <c r="A298" i="2" l="1"/>
  <c r="D297" i="2"/>
  <c r="C297" i="2"/>
  <c r="E297" i="2" s="1"/>
  <c r="F297" i="2" s="1"/>
  <c r="B297" i="2"/>
  <c r="G297" i="2"/>
  <c r="G298" i="2" s="1"/>
  <c r="A299" i="2" l="1"/>
  <c r="D298" i="2"/>
  <c r="C298" i="2"/>
  <c r="E298" i="2" s="1"/>
  <c r="F298" i="2" s="1"/>
  <c r="B298" i="2"/>
  <c r="A300" i="2" l="1"/>
  <c r="D299" i="2"/>
  <c r="C299" i="2"/>
  <c r="E299" i="2" s="1"/>
  <c r="F299" i="2" s="1"/>
  <c r="B299" i="2"/>
  <c r="G299" i="2"/>
  <c r="G300" i="2" s="1"/>
  <c r="A301" i="2" l="1"/>
  <c r="D300" i="2"/>
  <c r="C300" i="2"/>
  <c r="E300" i="2" s="1"/>
  <c r="F300" i="2" s="1"/>
  <c r="B300" i="2"/>
  <c r="A302" i="2" l="1"/>
  <c r="D301" i="2"/>
  <c r="C301" i="2"/>
  <c r="E301" i="2" s="1"/>
  <c r="F301" i="2" s="1"/>
  <c r="B301" i="2"/>
  <c r="G301" i="2"/>
  <c r="G302" i="2" s="1"/>
  <c r="A303" i="2" l="1"/>
  <c r="D302" i="2"/>
  <c r="C302" i="2"/>
  <c r="E302" i="2" s="1"/>
  <c r="F302" i="2" s="1"/>
  <c r="B302" i="2"/>
  <c r="A304" i="2" l="1"/>
  <c r="D303" i="2"/>
  <c r="C303" i="2"/>
  <c r="E303" i="2" s="1"/>
  <c r="F303" i="2" s="1"/>
  <c r="B303" i="2"/>
  <c r="G303" i="2"/>
  <c r="G304" i="2" s="1"/>
  <c r="A305" i="2" l="1"/>
  <c r="D304" i="2"/>
  <c r="C304" i="2"/>
  <c r="E304" i="2" s="1"/>
  <c r="F304" i="2" s="1"/>
  <c r="B304" i="2"/>
  <c r="A306" i="2" l="1"/>
  <c r="D305" i="2"/>
  <c r="C305" i="2"/>
  <c r="E305" i="2" s="1"/>
  <c r="F305" i="2" s="1"/>
  <c r="B305" i="2"/>
  <c r="G305" i="2"/>
  <c r="G306" i="2" s="1"/>
  <c r="A307" i="2" l="1"/>
  <c r="D306" i="2"/>
  <c r="C306" i="2"/>
  <c r="E306" i="2" s="1"/>
  <c r="F306" i="2" s="1"/>
  <c r="B306" i="2"/>
  <c r="A308" i="2" l="1"/>
  <c r="D307" i="2"/>
  <c r="C307" i="2"/>
  <c r="E307" i="2" s="1"/>
  <c r="F307" i="2" s="1"/>
  <c r="B307" i="2"/>
  <c r="G307" i="2"/>
  <c r="G308" i="2" s="1"/>
  <c r="A309" i="2" l="1"/>
  <c r="D308" i="2"/>
  <c r="C308" i="2"/>
  <c r="E308" i="2" s="1"/>
  <c r="F308" i="2" s="1"/>
  <c r="B308" i="2"/>
  <c r="A310" i="2" l="1"/>
  <c r="D309" i="2"/>
  <c r="C309" i="2"/>
  <c r="E309" i="2" s="1"/>
  <c r="F309" i="2" s="1"/>
  <c r="B309" i="2"/>
  <c r="G309" i="2"/>
  <c r="G310" i="2" s="1"/>
  <c r="A311" i="2" l="1"/>
  <c r="D310" i="2"/>
  <c r="C310" i="2"/>
  <c r="E310" i="2" s="1"/>
  <c r="F310" i="2" s="1"/>
  <c r="B310" i="2"/>
  <c r="A312" i="2" l="1"/>
  <c r="D311" i="2"/>
  <c r="C311" i="2"/>
  <c r="E311" i="2" s="1"/>
  <c r="F311" i="2" s="1"/>
  <c r="B311" i="2"/>
  <c r="G311" i="2"/>
  <c r="G312" i="2" s="1"/>
  <c r="A313" i="2" l="1"/>
  <c r="D312" i="2"/>
  <c r="C312" i="2"/>
  <c r="E312" i="2" s="1"/>
  <c r="F312" i="2" s="1"/>
  <c r="B312" i="2"/>
  <c r="A314" i="2" l="1"/>
  <c r="D313" i="2"/>
  <c r="C313" i="2"/>
  <c r="E313" i="2" s="1"/>
  <c r="F313" i="2" s="1"/>
  <c r="B313" i="2"/>
  <c r="G313" i="2"/>
  <c r="G314" i="2" s="1"/>
  <c r="A315" i="2" l="1"/>
  <c r="D314" i="2"/>
  <c r="C314" i="2"/>
  <c r="E314" i="2" s="1"/>
  <c r="F314" i="2" s="1"/>
  <c r="B314" i="2"/>
  <c r="A316" i="2" l="1"/>
  <c r="D315" i="2"/>
  <c r="C315" i="2"/>
  <c r="E315" i="2" s="1"/>
  <c r="F315" i="2" s="1"/>
  <c r="B315" i="2"/>
  <c r="G315" i="2"/>
  <c r="G316" i="2" s="1"/>
  <c r="A317" i="2" l="1"/>
  <c r="D316" i="2"/>
  <c r="C316" i="2"/>
  <c r="E316" i="2" s="1"/>
  <c r="F316" i="2" s="1"/>
  <c r="B316" i="2"/>
  <c r="A318" i="2" l="1"/>
  <c r="D317" i="2"/>
  <c r="C317" i="2"/>
  <c r="E317" i="2" s="1"/>
  <c r="F317" i="2" s="1"/>
  <c r="B317" i="2"/>
  <c r="G317" i="2"/>
  <c r="G318" i="2" s="1"/>
  <c r="A319" i="2" l="1"/>
  <c r="D318" i="2"/>
  <c r="C318" i="2"/>
  <c r="E318" i="2" s="1"/>
  <c r="F318" i="2" s="1"/>
  <c r="B318" i="2"/>
  <c r="A320" i="2" l="1"/>
  <c r="D319" i="2"/>
  <c r="C319" i="2"/>
  <c r="E319" i="2" s="1"/>
  <c r="F319" i="2" s="1"/>
  <c r="B319" i="2"/>
  <c r="G319" i="2"/>
  <c r="G320" i="2" s="1"/>
  <c r="A321" i="2" l="1"/>
  <c r="D320" i="2"/>
  <c r="C320" i="2"/>
  <c r="E320" i="2" s="1"/>
  <c r="F320" i="2" s="1"/>
  <c r="B320" i="2"/>
  <c r="A322" i="2" l="1"/>
  <c r="D321" i="2"/>
  <c r="C321" i="2"/>
  <c r="E321" i="2" s="1"/>
  <c r="F321" i="2" s="1"/>
  <c r="B321" i="2"/>
  <c r="G321" i="2"/>
  <c r="G322" i="2" s="1"/>
  <c r="A323" i="2" l="1"/>
  <c r="D322" i="2"/>
  <c r="C322" i="2"/>
  <c r="E322" i="2" s="1"/>
  <c r="F322" i="2" s="1"/>
  <c r="B322" i="2"/>
  <c r="A324" i="2" l="1"/>
  <c r="D323" i="2"/>
  <c r="C323" i="2"/>
  <c r="E323" i="2" s="1"/>
  <c r="F323" i="2" s="1"/>
  <c r="B323" i="2"/>
  <c r="G323" i="2"/>
  <c r="G324" i="2" s="1"/>
  <c r="A325" i="2" l="1"/>
  <c r="D324" i="2"/>
  <c r="C324" i="2"/>
  <c r="E324" i="2" s="1"/>
  <c r="F324" i="2" s="1"/>
  <c r="B324" i="2"/>
  <c r="A326" i="2" l="1"/>
  <c r="D325" i="2"/>
  <c r="C325" i="2"/>
  <c r="E325" i="2" s="1"/>
  <c r="F325" i="2" s="1"/>
  <c r="B325" i="2"/>
  <c r="G325" i="2"/>
  <c r="G326" i="2" s="1"/>
  <c r="A327" i="2" l="1"/>
  <c r="D326" i="2"/>
  <c r="C326" i="2"/>
  <c r="E326" i="2" s="1"/>
  <c r="F326" i="2" s="1"/>
  <c r="B326" i="2"/>
  <c r="A328" i="2" l="1"/>
  <c r="D327" i="2"/>
  <c r="C327" i="2"/>
  <c r="E327" i="2" s="1"/>
  <c r="F327" i="2" s="1"/>
  <c r="B327" i="2"/>
  <c r="G327" i="2"/>
  <c r="G328" i="2" s="1"/>
  <c r="A329" i="2" l="1"/>
  <c r="D328" i="2"/>
  <c r="C328" i="2"/>
  <c r="E328" i="2" s="1"/>
  <c r="F328" i="2" s="1"/>
  <c r="B328" i="2"/>
  <c r="A330" i="2" l="1"/>
  <c r="D329" i="2"/>
  <c r="C329" i="2"/>
  <c r="E329" i="2" s="1"/>
  <c r="F329" i="2" s="1"/>
  <c r="B329" i="2"/>
  <c r="G329" i="2"/>
  <c r="G330" i="2" s="1"/>
  <c r="A331" i="2" l="1"/>
  <c r="D330" i="2"/>
  <c r="C330" i="2"/>
  <c r="E330" i="2" s="1"/>
  <c r="F330" i="2" s="1"/>
  <c r="B330" i="2"/>
  <c r="A332" i="2" l="1"/>
  <c r="D331" i="2"/>
  <c r="C331" i="2"/>
  <c r="E331" i="2" s="1"/>
  <c r="F331" i="2" s="1"/>
  <c r="B331" i="2"/>
  <c r="G331" i="2"/>
  <c r="G332" i="2" s="1"/>
  <c r="A333" i="2" l="1"/>
  <c r="D332" i="2"/>
  <c r="C332" i="2"/>
  <c r="E332" i="2" s="1"/>
  <c r="F332" i="2" s="1"/>
  <c r="B332" i="2"/>
  <c r="A334" i="2" l="1"/>
  <c r="D333" i="2"/>
  <c r="C333" i="2"/>
  <c r="E333" i="2" s="1"/>
  <c r="F333" i="2" s="1"/>
  <c r="B333" i="2"/>
  <c r="G333" i="2"/>
  <c r="G334" i="2" s="1"/>
  <c r="A335" i="2" l="1"/>
  <c r="D334" i="2"/>
  <c r="C334" i="2"/>
  <c r="E334" i="2" s="1"/>
  <c r="F334" i="2" s="1"/>
  <c r="B334" i="2"/>
  <c r="A336" i="2" l="1"/>
  <c r="D335" i="2"/>
  <c r="C335" i="2"/>
  <c r="E335" i="2" s="1"/>
  <c r="F335" i="2" s="1"/>
  <c r="B335" i="2"/>
  <c r="G335" i="2"/>
  <c r="G336" i="2" s="1"/>
  <c r="A337" i="2" l="1"/>
  <c r="D336" i="2"/>
  <c r="C336" i="2"/>
  <c r="E336" i="2" s="1"/>
  <c r="F336" i="2" s="1"/>
  <c r="B336" i="2"/>
  <c r="A338" i="2" l="1"/>
  <c r="D337" i="2"/>
  <c r="C337" i="2"/>
  <c r="E337" i="2" s="1"/>
  <c r="F337" i="2" s="1"/>
  <c r="B337" i="2"/>
  <c r="G337" i="2"/>
  <c r="G338" i="2" s="1"/>
  <c r="A339" i="2" l="1"/>
  <c r="D338" i="2"/>
  <c r="C338" i="2"/>
  <c r="E338" i="2" s="1"/>
  <c r="F338" i="2" s="1"/>
  <c r="B338" i="2"/>
  <c r="A340" i="2" l="1"/>
  <c r="D339" i="2"/>
  <c r="C339" i="2"/>
  <c r="E339" i="2" s="1"/>
  <c r="F339" i="2" s="1"/>
  <c r="B339" i="2"/>
  <c r="G339" i="2"/>
  <c r="G340" i="2" s="1"/>
  <c r="A341" i="2" l="1"/>
  <c r="D340" i="2"/>
  <c r="C340" i="2"/>
  <c r="E340" i="2" s="1"/>
  <c r="F340" i="2" s="1"/>
  <c r="B340" i="2"/>
  <c r="A342" i="2" l="1"/>
  <c r="D341" i="2"/>
  <c r="C341" i="2"/>
  <c r="E341" i="2" s="1"/>
  <c r="F341" i="2" s="1"/>
  <c r="B341" i="2"/>
  <c r="G341" i="2"/>
  <c r="G342" i="2" s="1"/>
  <c r="A343" i="2" l="1"/>
  <c r="D342" i="2"/>
  <c r="C342" i="2"/>
  <c r="E342" i="2" s="1"/>
  <c r="F342" i="2" s="1"/>
  <c r="B342" i="2"/>
  <c r="A344" i="2" l="1"/>
  <c r="D343" i="2"/>
  <c r="C343" i="2"/>
  <c r="E343" i="2" s="1"/>
  <c r="F343" i="2" s="1"/>
  <c r="B343" i="2"/>
  <c r="G343" i="2"/>
  <c r="G344" i="2" s="1"/>
  <c r="A345" i="2" l="1"/>
  <c r="D344" i="2"/>
  <c r="C344" i="2"/>
  <c r="E344" i="2" s="1"/>
  <c r="F344" i="2" s="1"/>
  <c r="B344" i="2"/>
  <c r="A346" i="2" l="1"/>
  <c r="D345" i="2"/>
  <c r="C345" i="2"/>
  <c r="E345" i="2" s="1"/>
  <c r="F345" i="2" s="1"/>
  <c r="B345" i="2"/>
  <c r="G345" i="2"/>
  <c r="G346" i="2" s="1"/>
  <c r="A347" i="2" l="1"/>
  <c r="D346" i="2"/>
  <c r="C346" i="2"/>
  <c r="E346" i="2" s="1"/>
  <c r="F346" i="2" s="1"/>
  <c r="B346" i="2"/>
  <c r="A348" i="2" l="1"/>
  <c r="D347" i="2"/>
  <c r="C347" i="2"/>
  <c r="E347" i="2" s="1"/>
  <c r="F347" i="2" s="1"/>
  <c r="B347" i="2"/>
  <c r="G347" i="2"/>
  <c r="G348" i="2" s="1"/>
  <c r="A349" i="2" l="1"/>
  <c r="D348" i="2"/>
  <c r="C348" i="2"/>
  <c r="E348" i="2" s="1"/>
  <c r="F348" i="2" s="1"/>
  <c r="B348" i="2"/>
  <c r="A350" i="2" l="1"/>
  <c r="D349" i="2"/>
  <c r="C349" i="2"/>
  <c r="E349" i="2" s="1"/>
  <c r="F349" i="2" s="1"/>
  <c r="B349" i="2"/>
  <c r="G349" i="2"/>
  <c r="G350" i="2" s="1"/>
  <c r="A351" i="2" l="1"/>
  <c r="D350" i="2"/>
  <c r="C350" i="2"/>
  <c r="E350" i="2" s="1"/>
  <c r="F350" i="2" s="1"/>
  <c r="B350" i="2"/>
  <c r="A352" i="2" l="1"/>
  <c r="D351" i="2"/>
  <c r="C351" i="2"/>
  <c r="E351" i="2" s="1"/>
  <c r="F351" i="2" s="1"/>
  <c r="B351" i="2"/>
  <c r="G351" i="2"/>
  <c r="G352" i="2" s="1"/>
  <c r="A353" i="2" l="1"/>
  <c r="D352" i="2"/>
  <c r="C352" i="2"/>
  <c r="E352" i="2" s="1"/>
  <c r="F352" i="2" s="1"/>
  <c r="B352" i="2"/>
  <c r="A354" i="2" l="1"/>
  <c r="D353" i="2"/>
  <c r="C353" i="2"/>
  <c r="E353" i="2" s="1"/>
  <c r="F353" i="2" s="1"/>
  <c r="B353" i="2"/>
  <c r="G353" i="2"/>
  <c r="G354" i="2" s="1"/>
  <c r="A355" i="2" l="1"/>
  <c r="D354" i="2"/>
  <c r="C354" i="2"/>
  <c r="E354" i="2" s="1"/>
  <c r="F354" i="2" s="1"/>
  <c r="B354" i="2"/>
  <c r="A356" i="2" l="1"/>
  <c r="D355" i="2"/>
  <c r="C355" i="2"/>
  <c r="E355" i="2" s="1"/>
  <c r="F355" i="2" s="1"/>
  <c r="B355" i="2"/>
  <c r="G355" i="2"/>
  <c r="G356" i="2" s="1"/>
  <c r="A357" i="2" l="1"/>
  <c r="D356" i="2"/>
  <c r="C356" i="2"/>
  <c r="E356" i="2" s="1"/>
  <c r="F356" i="2" s="1"/>
  <c r="B356" i="2"/>
  <c r="A358" i="2" l="1"/>
  <c r="D357" i="2"/>
  <c r="C357" i="2"/>
  <c r="E357" i="2" s="1"/>
  <c r="F357" i="2" s="1"/>
  <c r="B357" i="2"/>
  <c r="G357" i="2"/>
  <c r="G358" i="2" s="1"/>
  <c r="A359" i="2" l="1"/>
  <c r="D358" i="2"/>
  <c r="C358" i="2"/>
  <c r="E358" i="2" s="1"/>
  <c r="F358" i="2" s="1"/>
  <c r="B358" i="2"/>
  <c r="A360" i="2" l="1"/>
  <c r="D359" i="2"/>
  <c r="C359" i="2"/>
  <c r="E359" i="2" s="1"/>
  <c r="F359" i="2" s="1"/>
  <c r="B359" i="2"/>
  <c r="G359" i="2"/>
  <c r="G360" i="2" s="1"/>
  <c r="A361" i="2" l="1"/>
  <c r="D360" i="2"/>
  <c r="C360" i="2"/>
  <c r="E360" i="2" s="1"/>
  <c r="F360" i="2" s="1"/>
  <c r="B360" i="2"/>
  <c r="A362" i="2" l="1"/>
  <c r="D361" i="2"/>
  <c r="C361" i="2"/>
  <c r="E361" i="2" s="1"/>
  <c r="F361" i="2" s="1"/>
  <c r="B361" i="2"/>
  <c r="G361" i="2"/>
  <c r="G362" i="2" l="1"/>
  <c r="A363" i="2"/>
  <c r="D362" i="2"/>
  <c r="C362" i="2"/>
  <c r="E362" i="2" s="1"/>
  <c r="F362" i="2" s="1"/>
  <c r="B362" i="2"/>
  <c r="A364" i="2" l="1"/>
  <c r="D363" i="2"/>
  <c r="C363" i="2"/>
  <c r="E363" i="2" s="1"/>
  <c r="F363" i="2" s="1"/>
  <c r="B363" i="2"/>
  <c r="G363" i="2"/>
  <c r="G364" i="2" s="1"/>
  <c r="A365" i="2" l="1"/>
  <c r="D364" i="2"/>
  <c r="C364" i="2"/>
  <c r="E364" i="2" s="1"/>
  <c r="F364" i="2" s="1"/>
  <c r="B364" i="2"/>
  <c r="A366" i="2" l="1"/>
  <c r="D365" i="2"/>
  <c r="C365" i="2"/>
  <c r="E365" i="2" s="1"/>
  <c r="F365" i="2" s="1"/>
  <c r="B365" i="2"/>
  <c r="G365" i="2"/>
  <c r="G366" i="2" s="1"/>
  <c r="A367" i="2" l="1"/>
  <c r="D366" i="2"/>
  <c r="C366" i="2"/>
  <c r="E366" i="2" s="1"/>
  <c r="F366" i="2" s="1"/>
  <c r="B366" i="2"/>
  <c r="A368" i="2" l="1"/>
  <c r="D367" i="2"/>
  <c r="C367" i="2"/>
  <c r="E367" i="2" s="1"/>
  <c r="F367" i="2" s="1"/>
  <c r="B367" i="2"/>
  <c r="G367" i="2"/>
  <c r="G368" i="2" s="1"/>
  <c r="A369" i="2" l="1"/>
  <c r="D368" i="2"/>
  <c r="C368" i="2"/>
  <c r="E368" i="2" s="1"/>
  <c r="F368" i="2" s="1"/>
  <c r="B368" i="2"/>
  <c r="A370" i="2" l="1"/>
  <c r="D369" i="2"/>
  <c r="C369" i="2"/>
  <c r="E369" i="2" s="1"/>
  <c r="F369" i="2" s="1"/>
  <c r="B369" i="2"/>
  <c r="G369" i="2"/>
  <c r="G370" i="2" s="1"/>
  <c r="A371" i="2" l="1"/>
  <c r="D370" i="2"/>
  <c r="C370" i="2"/>
  <c r="E370" i="2" s="1"/>
  <c r="F370" i="2" s="1"/>
  <c r="B370" i="2"/>
  <c r="A372" i="2" l="1"/>
  <c r="D371" i="2"/>
  <c r="C371" i="2"/>
  <c r="E371" i="2" s="1"/>
  <c r="F371" i="2" s="1"/>
  <c r="B371" i="2"/>
  <c r="G371" i="2"/>
  <c r="G372" i="2" s="1"/>
  <c r="A373" i="2" l="1"/>
  <c r="D372" i="2"/>
  <c r="C372" i="2"/>
  <c r="E372" i="2" s="1"/>
  <c r="F372" i="2" s="1"/>
  <c r="B372" i="2"/>
  <c r="A374" i="2" l="1"/>
  <c r="D373" i="2"/>
  <c r="C373" i="2"/>
  <c r="E373" i="2" s="1"/>
  <c r="F373" i="2" s="1"/>
  <c r="B373" i="2"/>
  <c r="G373" i="2"/>
  <c r="G374" i="2" s="1"/>
  <c r="A375" i="2" l="1"/>
  <c r="D374" i="2"/>
  <c r="C374" i="2"/>
  <c r="E374" i="2" s="1"/>
  <c r="F374" i="2" s="1"/>
  <c r="B374" i="2"/>
  <c r="A376" i="2" l="1"/>
  <c r="D375" i="2"/>
  <c r="C375" i="2"/>
  <c r="E375" i="2" s="1"/>
  <c r="F375" i="2" s="1"/>
  <c r="B375" i="2"/>
  <c r="G375" i="2"/>
  <c r="G376" i="2" s="1"/>
  <c r="A377" i="2" l="1"/>
  <c r="D376" i="2"/>
  <c r="C376" i="2"/>
  <c r="E376" i="2" s="1"/>
  <c r="F376" i="2" s="1"/>
  <c r="B376" i="2"/>
  <c r="A378" i="2" l="1"/>
  <c r="D377" i="2"/>
  <c r="C377" i="2"/>
  <c r="E377" i="2" s="1"/>
  <c r="F377" i="2" s="1"/>
  <c r="B377" i="2"/>
  <c r="G377" i="2"/>
  <c r="G378" i="2" s="1"/>
  <c r="A379" i="2" l="1"/>
  <c r="D378" i="2"/>
  <c r="C378" i="2"/>
  <c r="E378" i="2" s="1"/>
  <c r="F378" i="2" s="1"/>
  <c r="B378" i="2"/>
  <c r="A380" i="2" l="1"/>
  <c r="D379" i="2"/>
  <c r="C379" i="2"/>
  <c r="E379" i="2" s="1"/>
  <c r="F379" i="2" s="1"/>
  <c r="B379" i="2"/>
  <c r="G379" i="2"/>
  <c r="G380" i="2" s="1"/>
  <c r="A381" i="2" l="1"/>
  <c r="D380" i="2"/>
  <c r="C380" i="2"/>
  <c r="E380" i="2" s="1"/>
  <c r="F380" i="2" s="1"/>
  <c r="B380" i="2"/>
  <c r="A382" i="2" l="1"/>
  <c r="D381" i="2"/>
  <c r="C381" i="2"/>
  <c r="E381" i="2" s="1"/>
  <c r="F381" i="2" s="1"/>
  <c r="B381" i="2"/>
  <c r="G381" i="2"/>
  <c r="G382" i="2" s="1"/>
  <c r="A383" i="2" l="1"/>
  <c r="D382" i="2"/>
  <c r="C382" i="2"/>
  <c r="E382" i="2" s="1"/>
  <c r="F382" i="2" s="1"/>
  <c r="B382" i="2"/>
  <c r="A384" i="2" l="1"/>
  <c r="D383" i="2"/>
  <c r="C383" i="2"/>
  <c r="E383" i="2" s="1"/>
  <c r="F383" i="2" s="1"/>
  <c r="B383" i="2"/>
  <c r="G383" i="2"/>
  <c r="G384" i="2" s="1"/>
  <c r="A385" i="2" l="1"/>
  <c r="D384" i="2"/>
  <c r="C384" i="2"/>
  <c r="E384" i="2" s="1"/>
  <c r="F384" i="2" s="1"/>
  <c r="B384" i="2"/>
  <c r="A386" i="2" l="1"/>
  <c r="D385" i="2"/>
  <c r="C385" i="2"/>
  <c r="E385" i="2" s="1"/>
  <c r="F385" i="2" s="1"/>
  <c r="B385" i="2"/>
  <c r="G385" i="2"/>
  <c r="G386" i="2" s="1"/>
  <c r="A387" i="2" l="1"/>
  <c r="D386" i="2"/>
  <c r="C386" i="2"/>
  <c r="E386" i="2" s="1"/>
  <c r="F386" i="2" s="1"/>
  <c r="B386" i="2"/>
  <c r="A388" i="2" l="1"/>
  <c r="D387" i="2"/>
  <c r="C387" i="2"/>
  <c r="E387" i="2" s="1"/>
  <c r="F387" i="2" s="1"/>
  <c r="B387" i="2"/>
  <c r="G387" i="2"/>
  <c r="G388" i="2" s="1"/>
  <c r="A389" i="2" l="1"/>
  <c r="D388" i="2"/>
  <c r="C388" i="2"/>
  <c r="E388" i="2" s="1"/>
  <c r="F388" i="2" s="1"/>
  <c r="B388" i="2"/>
  <c r="A390" i="2" l="1"/>
  <c r="D389" i="2"/>
  <c r="C389" i="2"/>
  <c r="E389" i="2" s="1"/>
  <c r="F389" i="2" s="1"/>
  <c r="B389" i="2"/>
  <c r="G389" i="2"/>
  <c r="G390" i="2" s="1"/>
  <c r="A391" i="2" l="1"/>
  <c r="D390" i="2"/>
  <c r="C390" i="2"/>
  <c r="E390" i="2" s="1"/>
  <c r="F390" i="2" s="1"/>
  <c r="B390" i="2"/>
  <c r="A392" i="2" l="1"/>
  <c r="D391" i="2"/>
  <c r="C391" i="2"/>
  <c r="E391" i="2" s="1"/>
  <c r="F391" i="2" s="1"/>
  <c r="B391" i="2"/>
  <c r="G391" i="2"/>
  <c r="G392" i="2" s="1"/>
  <c r="A393" i="2" l="1"/>
  <c r="D392" i="2"/>
  <c r="C392" i="2"/>
  <c r="E392" i="2" s="1"/>
  <c r="F392" i="2" s="1"/>
  <c r="B392" i="2"/>
  <c r="A394" i="2" l="1"/>
  <c r="D393" i="2"/>
  <c r="C393" i="2"/>
  <c r="E393" i="2" s="1"/>
  <c r="F393" i="2" s="1"/>
  <c r="B393" i="2"/>
  <c r="G393" i="2"/>
  <c r="G394" i="2" s="1"/>
  <c r="A395" i="2" l="1"/>
  <c r="D394" i="2"/>
  <c r="C394" i="2"/>
  <c r="E394" i="2" s="1"/>
  <c r="F394" i="2" s="1"/>
  <c r="B394" i="2"/>
  <c r="A396" i="2" l="1"/>
  <c r="D395" i="2"/>
  <c r="C395" i="2"/>
  <c r="E395" i="2" s="1"/>
  <c r="F395" i="2" s="1"/>
  <c r="B395" i="2"/>
  <c r="G395" i="2"/>
  <c r="G396" i="2" s="1"/>
  <c r="A397" i="2" l="1"/>
  <c r="D396" i="2"/>
  <c r="C396" i="2"/>
  <c r="E396" i="2" s="1"/>
  <c r="F396" i="2" s="1"/>
  <c r="B396" i="2"/>
  <c r="A398" i="2" l="1"/>
  <c r="D397" i="2"/>
  <c r="C397" i="2"/>
  <c r="E397" i="2" s="1"/>
  <c r="F397" i="2" s="1"/>
  <c r="B397" i="2"/>
  <c r="G397" i="2"/>
  <c r="G398" i="2" s="1"/>
  <c r="A399" i="2" l="1"/>
  <c r="D398" i="2"/>
  <c r="C398" i="2"/>
  <c r="E398" i="2" s="1"/>
  <c r="F398" i="2" s="1"/>
  <c r="B398" i="2"/>
  <c r="A400" i="2" l="1"/>
  <c r="D399" i="2"/>
  <c r="C399" i="2"/>
  <c r="E399" i="2" s="1"/>
  <c r="F399" i="2" s="1"/>
  <c r="B399" i="2"/>
  <c r="G399" i="2"/>
  <c r="G400" i="2" s="1"/>
  <c r="A401" i="2" l="1"/>
  <c r="D400" i="2"/>
  <c r="C400" i="2"/>
  <c r="E400" i="2" s="1"/>
  <c r="F400" i="2" s="1"/>
  <c r="B400" i="2"/>
  <c r="A402" i="2" l="1"/>
  <c r="D401" i="2"/>
  <c r="C401" i="2"/>
  <c r="E401" i="2" s="1"/>
  <c r="F401" i="2" s="1"/>
  <c r="B401" i="2"/>
  <c r="G401" i="2"/>
  <c r="G402" i="2" s="1"/>
  <c r="A403" i="2" l="1"/>
  <c r="D402" i="2"/>
  <c r="C402" i="2"/>
  <c r="E402" i="2" s="1"/>
  <c r="F402" i="2" s="1"/>
  <c r="B402" i="2"/>
  <c r="A404" i="2" l="1"/>
  <c r="D403" i="2"/>
  <c r="C403" i="2"/>
  <c r="E403" i="2" s="1"/>
  <c r="F403" i="2" s="1"/>
  <c r="B403" i="2"/>
  <c r="G403" i="2"/>
  <c r="G404" i="2" s="1"/>
  <c r="A405" i="2" l="1"/>
  <c r="D404" i="2"/>
  <c r="C404" i="2"/>
  <c r="E404" i="2" s="1"/>
  <c r="F404" i="2" s="1"/>
  <c r="B404" i="2"/>
  <c r="A406" i="2" l="1"/>
  <c r="D405" i="2"/>
  <c r="C405" i="2"/>
  <c r="E405" i="2" s="1"/>
  <c r="F405" i="2" s="1"/>
  <c r="B405" i="2"/>
  <c r="G405" i="2"/>
  <c r="G406" i="2" s="1"/>
  <c r="A407" i="2" l="1"/>
  <c r="D406" i="2"/>
  <c r="C406" i="2"/>
  <c r="E406" i="2" s="1"/>
  <c r="F406" i="2" s="1"/>
  <c r="B406" i="2"/>
  <c r="A408" i="2" l="1"/>
  <c r="D407" i="2"/>
  <c r="C407" i="2"/>
  <c r="E407" i="2" s="1"/>
  <c r="F407" i="2" s="1"/>
  <c r="B407" i="2"/>
  <c r="G407" i="2"/>
  <c r="G408" i="2" s="1"/>
  <c r="A409" i="2" l="1"/>
  <c r="D408" i="2"/>
  <c r="C408" i="2"/>
  <c r="E408" i="2" s="1"/>
  <c r="F408" i="2" s="1"/>
  <c r="B408" i="2"/>
  <c r="A410" i="2" l="1"/>
  <c r="D409" i="2"/>
  <c r="C409" i="2"/>
  <c r="E409" i="2" s="1"/>
  <c r="F409" i="2" s="1"/>
  <c r="B409" i="2"/>
  <c r="G409" i="2"/>
  <c r="G410" i="2" s="1"/>
  <c r="A411" i="2" l="1"/>
  <c r="D410" i="2"/>
  <c r="C410" i="2"/>
  <c r="E410" i="2" s="1"/>
  <c r="F410" i="2" s="1"/>
  <c r="B410" i="2"/>
  <c r="A412" i="2" l="1"/>
  <c r="D411" i="2"/>
  <c r="C411" i="2"/>
  <c r="E411" i="2" s="1"/>
  <c r="F411" i="2" s="1"/>
  <c r="B411" i="2"/>
  <c r="G411" i="2"/>
  <c r="G412" i="2" s="1"/>
  <c r="A413" i="2" l="1"/>
  <c r="D412" i="2"/>
  <c r="C412" i="2"/>
  <c r="E412" i="2" s="1"/>
  <c r="F412" i="2" s="1"/>
  <c r="B412" i="2"/>
  <c r="A414" i="2" l="1"/>
  <c r="D413" i="2"/>
  <c r="C413" i="2"/>
  <c r="E413" i="2" s="1"/>
  <c r="F413" i="2" s="1"/>
  <c r="B413" i="2"/>
  <c r="G413" i="2"/>
  <c r="G414" i="2" s="1"/>
  <c r="A415" i="2" l="1"/>
  <c r="D414" i="2"/>
  <c r="C414" i="2"/>
  <c r="E414" i="2" s="1"/>
  <c r="F414" i="2" s="1"/>
  <c r="B414" i="2"/>
  <c r="A416" i="2" l="1"/>
  <c r="D415" i="2"/>
  <c r="C415" i="2"/>
  <c r="E415" i="2" s="1"/>
  <c r="F415" i="2" s="1"/>
  <c r="B415" i="2"/>
  <c r="G415" i="2"/>
  <c r="G416" i="2" s="1"/>
  <c r="A417" i="2" l="1"/>
  <c r="D416" i="2"/>
  <c r="C416" i="2"/>
  <c r="E416" i="2" s="1"/>
  <c r="F416" i="2" s="1"/>
  <c r="B416" i="2"/>
  <c r="A418" i="2" l="1"/>
  <c r="D417" i="2"/>
  <c r="C417" i="2"/>
  <c r="E417" i="2" s="1"/>
  <c r="F417" i="2" s="1"/>
  <c r="B417" i="2"/>
  <c r="G417" i="2"/>
  <c r="G418" i="2" s="1"/>
  <c r="A419" i="2" l="1"/>
  <c r="D418" i="2"/>
  <c r="C418" i="2"/>
  <c r="E418" i="2" s="1"/>
  <c r="F418" i="2" s="1"/>
  <c r="B418" i="2"/>
  <c r="A420" i="2" l="1"/>
  <c r="D419" i="2"/>
  <c r="C419" i="2"/>
  <c r="E419" i="2" s="1"/>
  <c r="F419" i="2" s="1"/>
  <c r="B419" i="2"/>
  <c r="G419" i="2"/>
  <c r="G420" i="2" s="1"/>
  <c r="A421" i="2" l="1"/>
  <c r="D420" i="2"/>
  <c r="C420" i="2"/>
  <c r="E420" i="2" s="1"/>
  <c r="F420" i="2" s="1"/>
  <c r="B420" i="2"/>
  <c r="A422" i="2" l="1"/>
  <c r="D421" i="2"/>
  <c r="C421" i="2"/>
  <c r="E421" i="2" s="1"/>
  <c r="F421" i="2" s="1"/>
  <c r="B421" i="2"/>
  <c r="G421" i="2"/>
  <c r="G422" i="2" s="1"/>
  <c r="A423" i="2" l="1"/>
  <c r="D422" i="2"/>
  <c r="C422" i="2"/>
  <c r="E422" i="2" s="1"/>
  <c r="F422" i="2" s="1"/>
  <c r="B422" i="2"/>
  <c r="A424" i="2" l="1"/>
  <c r="D423" i="2"/>
  <c r="C423" i="2"/>
  <c r="E423" i="2" s="1"/>
  <c r="F423" i="2" s="1"/>
  <c r="B423" i="2"/>
  <c r="G423" i="2"/>
  <c r="G424" i="2" s="1"/>
  <c r="A425" i="2" l="1"/>
  <c r="D424" i="2"/>
  <c r="C424" i="2"/>
  <c r="E424" i="2" s="1"/>
  <c r="F424" i="2" s="1"/>
  <c r="B424" i="2"/>
  <c r="A426" i="2" l="1"/>
  <c r="D425" i="2"/>
  <c r="C425" i="2"/>
  <c r="E425" i="2" s="1"/>
  <c r="F425" i="2" s="1"/>
  <c r="B425" i="2"/>
  <c r="G425" i="2"/>
  <c r="G426" i="2" s="1"/>
  <c r="A427" i="2" l="1"/>
  <c r="D426" i="2"/>
  <c r="C426" i="2"/>
  <c r="E426" i="2" s="1"/>
  <c r="F426" i="2" s="1"/>
  <c r="B426" i="2"/>
  <c r="A428" i="2" l="1"/>
  <c r="D427" i="2"/>
  <c r="C427" i="2"/>
  <c r="E427" i="2" s="1"/>
  <c r="F427" i="2" s="1"/>
  <c r="B427" i="2"/>
  <c r="G427" i="2"/>
  <c r="G428" i="2" s="1"/>
  <c r="A429" i="2" l="1"/>
  <c r="D428" i="2"/>
  <c r="C428" i="2"/>
  <c r="E428" i="2" s="1"/>
  <c r="F428" i="2" s="1"/>
  <c r="B428" i="2"/>
  <c r="A430" i="2" l="1"/>
  <c r="D429" i="2"/>
  <c r="C429" i="2"/>
  <c r="E429" i="2" s="1"/>
  <c r="F429" i="2" s="1"/>
  <c r="B429" i="2"/>
  <c r="G429" i="2"/>
  <c r="G430" i="2" s="1"/>
  <c r="A431" i="2" l="1"/>
  <c r="D430" i="2"/>
  <c r="C430" i="2"/>
  <c r="E430" i="2" s="1"/>
  <c r="F430" i="2" s="1"/>
  <c r="B430" i="2"/>
  <c r="A432" i="2" l="1"/>
  <c r="D431" i="2"/>
  <c r="C431" i="2"/>
  <c r="E431" i="2" s="1"/>
  <c r="F431" i="2" s="1"/>
  <c r="B431" i="2"/>
  <c r="G431" i="2"/>
  <c r="G432" i="2" s="1"/>
  <c r="A433" i="2" l="1"/>
  <c r="D432" i="2"/>
  <c r="C432" i="2"/>
  <c r="E432" i="2" s="1"/>
  <c r="F432" i="2" s="1"/>
  <c r="B432" i="2"/>
  <c r="A434" i="2" l="1"/>
  <c r="D433" i="2"/>
  <c r="C433" i="2"/>
  <c r="E433" i="2" s="1"/>
  <c r="F433" i="2" s="1"/>
  <c r="B433" i="2"/>
  <c r="G433" i="2"/>
  <c r="G434" i="2" s="1"/>
  <c r="A435" i="2" l="1"/>
  <c r="D434" i="2"/>
  <c r="C434" i="2"/>
  <c r="E434" i="2" s="1"/>
  <c r="F434" i="2" s="1"/>
  <c r="B434" i="2"/>
  <c r="A436" i="2" l="1"/>
  <c r="D435" i="2"/>
  <c r="C435" i="2"/>
  <c r="E435" i="2" s="1"/>
  <c r="F435" i="2" s="1"/>
  <c r="B435" i="2"/>
  <c r="G435" i="2"/>
  <c r="G436" i="2" s="1"/>
  <c r="A437" i="2" l="1"/>
  <c r="D436" i="2"/>
  <c r="C436" i="2"/>
  <c r="E436" i="2" s="1"/>
  <c r="F436" i="2" s="1"/>
  <c r="B436" i="2"/>
  <c r="A438" i="2" l="1"/>
  <c r="D437" i="2"/>
  <c r="C437" i="2"/>
  <c r="E437" i="2" s="1"/>
  <c r="F437" i="2" s="1"/>
  <c r="B437" i="2"/>
  <c r="G437" i="2"/>
  <c r="G438" i="2" s="1"/>
  <c r="A439" i="2" l="1"/>
  <c r="D438" i="2"/>
  <c r="C438" i="2"/>
  <c r="E438" i="2" s="1"/>
  <c r="F438" i="2" s="1"/>
  <c r="B438" i="2"/>
  <c r="A440" i="2" l="1"/>
  <c r="D439" i="2"/>
  <c r="C439" i="2"/>
  <c r="E439" i="2" s="1"/>
  <c r="F439" i="2" s="1"/>
  <c r="B439" i="2"/>
  <c r="G439" i="2"/>
  <c r="G440" i="2" s="1"/>
  <c r="A441" i="2" l="1"/>
  <c r="D440" i="2"/>
  <c r="C440" i="2"/>
  <c r="E440" i="2" s="1"/>
  <c r="F440" i="2" s="1"/>
  <c r="B440" i="2"/>
  <c r="A442" i="2" l="1"/>
  <c r="D441" i="2"/>
  <c r="C441" i="2"/>
  <c r="E441" i="2" s="1"/>
  <c r="F441" i="2" s="1"/>
  <c r="B441" i="2"/>
  <c r="G441" i="2"/>
  <c r="G442" i="2" s="1"/>
  <c r="A443" i="2" l="1"/>
  <c r="D442" i="2"/>
  <c r="C442" i="2"/>
  <c r="E442" i="2" s="1"/>
  <c r="F442" i="2" s="1"/>
  <c r="B442" i="2"/>
  <c r="A444" i="2" l="1"/>
  <c r="D443" i="2"/>
  <c r="C443" i="2"/>
  <c r="E443" i="2" s="1"/>
  <c r="F443" i="2" s="1"/>
  <c r="B443" i="2"/>
  <c r="G443" i="2"/>
  <c r="G444" i="2" s="1"/>
  <c r="A445" i="2" l="1"/>
  <c r="D444" i="2"/>
  <c r="C444" i="2"/>
  <c r="E444" i="2" s="1"/>
  <c r="F444" i="2" s="1"/>
  <c r="B444" i="2"/>
  <c r="A446" i="2" l="1"/>
  <c r="D445" i="2"/>
  <c r="C445" i="2"/>
  <c r="E445" i="2" s="1"/>
  <c r="F445" i="2" s="1"/>
  <c r="B445" i="2"/>
  <c r="G445" i="2"/>
  <c r="G446" i="2" s="1"/>
  <c r="A447" i="2" l="1"/>
  <c r="D446" i="2"/>
  <c r="C446" i="2"/>
  <c r="E446" i="2" s="1"/>
  <c r="F446" i="2" s="1"/>
  <c r="B446" i="2"/>
  <c r="A448" i="2" l="1"/>
  <c r="D447" i="2"/>
  <c r="C447" i="2"/>
  <c r="E447" i="2" s="1"/>
  <c r="F447" i="2" s="1"/>
  <c r="B447" i="2"/>
  <c r="G447" i="2"/>
  <c r="G448" i="2" s="1"/>
  <c r="A449" i="2" l="1"/>
  <c r="D448" i="2"/>
  <c r="C448" i="2"/>
  <c r="E448" i="2" s="1"/>
  <c r="F448" i="2" s="1"/>
  <c r="B448" i="2"/>
  <c r="A450" i="2" l="1"/>
  <c r="D449" i="2"/>
  <c r="C449" i="2"/>
  <c r="E449" i="2" s="1"/>
  <c r="F449" i="2" s="1"/>
  <c r="B449" i="2"/>
  <c r="G449" i="2"/>
  <c r="G450" i="2" s="1"/>
  <c r="A451" i="2" l="1"/>
  <c r="D450" i="2"/>
  <c r="C450" i="2"/>
  <c r="E450" i="2" s="1"/>
  <c r="F450" i="2" s="1"/>
  <c r="B450" i="2"/>
  <c r="A452" i="2" l="1"/>
  <c r="D451" i="2"/>
  <c r="C451" i="2"/>
  <c r="E451" i="2" s="1"/>
  <c r="F451" i="2" s="1"/>
  <c r="B451" i="2"/>
  <c r="G451" i="2"/>
  <c r="G452" i="2" s="1"/>
  <c r="A453" i="2" l="1"/>
  <c r="D452" i="2"/>
  <c r="C452" i="2"/>
  <c r="E452" i="2" s="1"/>
  <c r="F452" i="2" s="1"/>
  <c r="B452" i="2"/>
  <c r="A454" i="2" l="1"/>
  <c r="D453" i="2"/>
  <c r="C453" i="2"/>
  <c r="E453" i="2" s="1"/>
  <c r="F453" i="2" s="1"/>
  <c r="B453" i="2"/>
  <c r="G453" i="2"/>
  <c r="G454" i="2" s="1"/>
  <c r="A455" i="2" l="1"/>
  <c r="D454" i="2"/>
  <c r="C454" i="2"/>
  <c r="E454" i="2" s="1"/>
  <c r="F454" i="2" s="1"/>
  <c r="B454" i="2"/>
  <c r="A456" i="2" l="1"/>
  <c r="D455" i="2"/>
  <c r="C455" i="2"/>
  <c r="E455" i="2" s="1"/>
  <c r="F455" i="2" s="1"/>
  <c r="B455" i="2"/>
  <c r="G455" i="2"/>
  <c r="G456" i="2" s="1"/>
  <c r="A457" i="2" l="1"/>
  <c r="D456" i="2"/>
  <c r="C456" i="2"/>
  <c r="E456" i="2" s="1"/>
  <c r="F456" i="2" s="1"/>
  <c r="B456" i="2"/>
  <c r="A458" i="2" l="1"/>
  <c r="D457" i="2"/>
  <c r="C457" i="2"/>
  <c r="E457" i="2" s="1"/>
  <c r="F457" i="2" s="1"/>
  <c r="B457" i="2"/>
  <c r="G457" i="2"/>
  <c r="G458" i="2" s="1"/>
  <c r="A459" i="2" l="1"/>
  <c r="D458" i="2"/>
  <c r="C458" i="2"/>
  <c r="E458" i="2" s="1"/>
  <c r="F458" i="2" s="1"/>
  <c r="B458" i="2"/>
  <c r="A460" i="2" l="1"/>
  <c r="D459" i="2"/>
  <c r="C459" i="2"/>
  <c r="E459" i="2" s="1"/>
  <c r="F459" i="2" s="1"/>
  <c r="B459" i="2"/>
  <c r="G459" i="2"/>
  <c r="G460" i="2" s="1"/>
  <c r="A461" i="2" l="1"/>
  <c r="D460" i="2"/>
  <c r="C460" i="2"/>
  <c r="E460" i="2" s="1"/>
  <c r="F460" i="2" s="1"/>
  <c r="B460" i="2"/>
  <c r="A462" i="2" l="1"/>
  <c r="D461" i="2"/>
  <c r="C461" i="2"/>
  <c r="E461" i="2" s="1"/>
  <c r="F461" i="2" s="1"/>
  <c r="B461" i="2"/>
  <c r="G461" i="2"/>
  <c r="G462" i="2" s="1"/>
  <c r="A463" i="2" l="1"/>
  <c r="D462" i="2"/>
  <c r="C462" i="2"/>
  <c r="E462" i="2" s="1"/>
  <c r="F462" i="2" s="1"/>
  <c r="B462" i="2"/>
  <c r="A464" i="2" l="1"/>
  <c r="D463" i="2"/>
  <c r="C463" i="2"/>
  <c r="E463" i="2" s="1"/>
  <c r="F463" i="2" s="1"/>
  <c r="B463" i="2"/>
  <c r="G463" i="2"/>
  <c r="G464" i="2" s="1"/>
  <c r="A465" i="2" l="1"/>
  <c r="D464" i="2"/>
  <c r="C464" i="2"/>
  <c r="E464" i="2" s="1"/>
  <c r="F464" i="2" s="1"/>
  <c r="B464" i="2"/>
  <c r="A466" i="2" l="1"/>
  <c r="D465" i="2"/>
  <c r="C465" i="2"/>
  <c r="E465" i="2" s="1"/>
  <c r="F465" i="2" s="1"/>
  <c r="B465" i="2"/>
  <c r="G465" i="2"/>
  <c r="G466" i="2" s="1"/>
  <c r="A467" i="2" l="1"/>
  <c r="D466" i="2"/>
  <c r="C466" i="2"/>
  <c r="E466" i="2" s="1"/>
  <c r="F466" i="2" s="1"/>
  <c r="B466" i="2"/>
  <c r="A468" i="2" l="1"/>
  <c r="D467" i="2"/>
  <c r="C467" i="2"/>
  <c r="E467" i="2" s="1"/>
  <c r="F467" i="2" s="1"/>
  <c r="B467" i="2"/>
  <c r="G467" i="2"/>
  <c r="G468" i="2" s="1"/>
  <c r="A469" i="2" l="1"/>
  <c r="D468" i="2"/>
  <c r="C468" i="2"/>
  <c r="E468" i="2" s="1"/>
  <c r="F468" i="2" s="1"/>
  <c r="B468" i="2"/>
  <c r="A470" i="2" l="1"/>
  <c r="D469" i="2"/>
  <c r="C469" i="2"/>
  <c r="E469" i="2" s="1"/>
  <c r="F469" i="2" s="1"/>
  <c r="B469" i="2"/>
  <c r="G469" i="2"/>
  <c r="G470" i="2" s="1"/>
  <c r="A471" i="2" l="1"/>
  <c r="D470" i="2"/>
  <c r="C470" i="2"/>
  <c r="E470" i="2" s="1"/>
  <c r="F470" i="2" s="1"/>
  <c r="B470" i="2"/>
  <c r="A472" i="2" l="1"/>
  <c r="D471" i="2"/>
  <c r="C471" i="2"/>
  <c r="E471" i="2" s="1"/>
  <c r="F471" i="2" s="1"/>
  <c r="B471" i="2"/>
  <c r="G471" i="2"/>
  <c r="G472" i="2" s="1"/>
  <c r="A473" i="2" l="1"/>
  <c r="D472" i="2"/>
  <c r="C472" i="2"/>
  <c r="E472" i="2" s="1"/>
  <c r="F472" i="2" s="1"/>
  <c r="B472" i="2"/>
  <c r="A474" i="2" l="1"/>
  <c r="D473" i="2"/>
  <c r="C473" i="2"/>
  <c r="E473" i="2" s="1"/>
  <c r="F473" i="2" s="1"/>
  <c r="B473" i="2"/>
  <c r="G473" i="2"/>
  <c r="G474" i="2" s="1"/>
  <c r="A475" i="2" l="1"/>
  <c r="D474" i="2"/>
  <c r="C474" i="2"/>
  <c r="E474" i="2" s="1"/>
  <c r="F474" i="2" s="1"/>
  <c r="B474" i="2"/>
  <c r="A476" i="2" l="1"/>
  <c r="D475" i="2"/>
  <c r="C475" i="2"/>
  <c r="E475" i="2" s="1"/>
  <c r="F475" i="2" s="1"/>
  <c r="B475" i="2"/>
  <c r="G475" i="2"/>
  <c r="G476" i="2" s="1"/>
  <c r="A477" i="2" l="1"/>
  <c r="D476" i="2"/>
  <c r="C476" i="2"/>
  <c r="E476" i="2" s="1"/>
  <c r="F476" i="2" s="1"/>
  <c r="B476" i="2"/>
  <c r="A478" i="2" l="1"/>
  <c r="D477" i="2"/>
  <c r="C477" i="2"/>
  <c r="E477" i="2" s="1"/>
  <c r="F477" i="2" s="1"/>
  <c r="B477" i="2"/>
  <c r="G477" i="2"/>
  <c r="G478" i="2" s="1"/>
  <c r="A479" i="2" l="1"/>
  <c r="D478" i="2"/>
  <c r="C478" i="2"/>
  <c r="E478" i="2" s="1"/>
  <c r="F478" i="2" s="1"/>
  <c r="B478" i="2"/>
  <c r="A480" i="2" l="1"/>
  <c r="D479" i="2"/>
  <c r="C479" i="2"/>
  <c r="E479" i="2" s="1"/>
  <c r="F479" i="2" s="1"/>
  <c r="B479" i="2"/>
  <c r="G479" i="2"/>
  <c r="G480" i="2" s="1"/>
  <c r="A481" i="2" l="1"/>
  <c r="D480" i="2"/>
  <c r="C480" i="2"/>
  <c r="E480" i="2" s="1"/>
  <c r="F480" i="2" s="1"/>
  <c r="B480" i="2"/>
  <c r="A482" i="2" l="1"/>
  <c r="D481" i="2"/>
  <c r="C481" i="2"/>
  <c r="E481" i="2" s="1"/>
  <c r="F481" i="2" s="1"/>
  <c r="C26" i="1" s="1"/>
  <c r="B481" i="2"/>
  <c r="G481" i="2"/>
  <c r="G482" i="2" l="1"/>
  <c r="C24" i="1"/>
  <c r="C25" i="1" s="1"/>
  <c r="C27" i="1"/>
  <c r="C28" i="1" s="1"/>
  <c r="A483" i="2"/>
  <c r="D482" i="2"/>
  <c r="C482" i="2"/>
  <c r="E482" i="2" s="1"/>
  <c r="F482" i="2" s="1"/>
  <c r="B482" i="2"/>
  <c r="A484" i="2" l="1"/>
  <c r="D483" i="2"/>
  <c r="C483" i="2"/>
  <c r="E483" i="2" s="1"/>
  <c r="F483" i="2" s="1"/>
  <c r="B483" i="2"/>
  <c r="G483" i="2"/>
  <c r="G484" i="2" s="1"/>
  <c r="A485" i="2" l="1"/>
  <c r="D484" i="2"/>
  <c r="C484" i="2"/>
  <c r="E484" i="2" s="1"/>
  <c r="F484" i="2" s="1"/>
  <c r="B484" i="2"/>
  <c r="A486" i="2" l="1"/>
  <c r="D485" i="2"/>
  <c r="C485" i="2"/>
  <c r="E485" i="2" s="1"/>
  <c r="F485" i="2" s="1"/>
  <c r="B485" i="2"/>
  <c r="G485" i="2"/>
  <c r="G486" i="2" s="1"/>
  <c r="A487" i="2" l="1"/>
  <c r="D486" i="2"/>
  <c r="C486" i="2"/>
  <c r="E486" i="2" s="1"/>
  <c r="F486" i="2" s="1"/>
  <c r="B486" i="2"/>
  <c r="A488" i="2" l="1"/>
  <c r="D487" i="2"/>
  <c r="C487" i="2"/>
  <c r="E487" i="2" s="1"/>
  <c r="F487" i="2" s="1"/>
  <c r="B487" i="2"/>
  <c r="G487" i="2"/>
  <c r="G488" i="2" s="1"/>
  <c r="A489" i="2" l="1"/>
  <c r="D488" i="2"/>
  <c r="C488" i="2"/>
  <c r="E488" i="2" s="1"/>
  <c r="F488" i="2" s="1"/>
  <c r="B488" i="2"/>
  <c r="A490" i="2" l="1"/>
  <c r="D489" i="2"/>
  <c r="C489" i="2"/>
  <c r="E489" i="2" s="1"/>
  <c r="F489" i="2" s="1"/>
  <c r="B489" i="2"/>
  <c r="G489" i="2"/>
  <c r="G490" i="2" s="1"/>
  <c r="A491" i="2" l="1"/>
  <c r="D490" i="2"/>
  <c r="C490" i="2"/>
  <c r="E490" i="2" s="1"/>
  <c r="F490" i="2" s="1"/>
  <c r="B490" i="2"/>
  <c r="A492" i="2" l="1"/>
  <c r="D491" i="2"/>
  <c r="C491" i="2"/>
  <c r="E491" i="2" s="1"/>
  <c r="F491" i="2" s="1"/>
  <c r="B491" i="2"/>
  <c r="G491" i="2"/>
  <c r="G492" i="2" s="1"/>
  <c r="A493" i="2" l="1"/>
  <c r="D492" i="2"/>
  <c r="C492" i="2"/>
  <c r="E492" i="2" s="1"/>
  <c r="F492" i="2" s="1"/>
  <c r="B492" i="2"/>
  <c r="A494" i="2" l="1"/>
  <c r="D493" i="2"/>
  <c r="C493" i="2"/>
  <c r="E493" i="2" s="1"/>
  <c r="F493" i="2" s="1"/>
  <c r="B493" i="2"/>
  <c r="G493" i="2"/>
  <c r="G494" i="2" s="1"/>
  <c r="A495" i="2" l="1"/>
  <c r="D494" i="2"/>
  <c r="C494" i="2"/>
  <c r="E494" i="2" s="1"/>
  <c r="F494" i="2" s="1"/>
  <c r="B494" i="2"/>
  <c r="A496" i="2" l="1"/>
  <c r="D495" i="2"/>
  <c r="C495" i="2"/>
  <c r="E495" i="2" s="1"/>
  <c r="F495" i="2" s="1"/>
  <c r="B495" i="2"/>
  <c r="G495" i="2"/>
  <c r="G496" i="2" s="1"/>
  <c r="A497" i="2" l="1"/>
  <c r="D496" i="2"/>
  <c r="C496" i="2"/>
  <c r="E496" i="2" s="1"/>
  <c r="F496" i="2" s="1"/>
  <c r="B496" i="2"/>
  <c r="A498" i="2" l="1"/>
  <c r="D497" i="2"/>
  <c r="C497" i="2"/>
  <c r="E497" i="2" s="1"/>
  <c r="F497" i="2" s="1"/>
  <c r="B497" i="2"/>
  <c r="G497" i="2"/>
  <c r="G498" i="2" s="1"/>
  <c r="A499" i="2" l="1"/>
  <c r="D498" i="2"/>
  <c r="C498" i="2"/>
  <c r="E498" i="2" s="1"/>
  <c r="F498" i="2" s="1"/>
  <c r="B498" i="2"/>
  <c r="A500" i="2" l="1"/>
  <c r="D499" i="2"/>
  <c r="C499" i="2"/>
  <c r="E499" i="2" s="1"/>
  <c r="F499" i="2" s="1"/>
  <c r="B499" i="2"/>
  <c r="G499" i="2"/>
  <c r="G500" i="2" s="1"/>
  <c r="A501" i="2" l="1"/>
  <c r="D500" i="2"/>
  <c r="C500" i="2"/>
  <c r="E500" i="2" s="1"/>
  <c r="F500" i="2" s="1"/>
  <c r="B500" i="2"/>
  <c r="A502" i="2" l="1"/>
  <c r="D501" i="2"/>
  <c r="C501" i="2"/>
  <c r="E501" i="2" s="1"/>
  <c r="F501" i="2" s="1"/>
  <c r="B501" i="2"/>
  <c r="G501" i="2"/>
  <c r="G502" i="2" s="1"/>
  <c r="A503" i="2" l="1"/>
  <c r="D502" i="2"/>
  <c r="C502" i="2"/>
  <c r="E502" i="2" s="1"/>
  <c r="F502" i="2" s="1"/>
  <c r="B502" i="2"/>
  <c r="A504" i="2" l="1"/>
  <c r="D503" i="2"/>
  <c r="C503" i="2"/>
  <c r="E503" i="2" s="1"/>
  <c r="F503" i="2" s="1"/>
  <c r="B503" i="2"/>
  <c r="G503" i="2"/>
  <c r="G504" i="2" s="1"/>
  <c r="A505" i="2" l="1"/>
  <c r="D504" i="2"/>
  <c r="C504" i="2"/>
  <c r="E504" i="2" s="1"/>
  <c r="F504" i="2" s="1"/>
  <c r="B504" i="2"/>
  <c r="A506" i="2" l="1"/>
  <c r="D505" i="2"/>
  <c r="C505" i="2"/>
  <c r="E505" i="2" s="1"/>
  <c r="F505" i="2" s="1"/>
  <c r="B505" i="2"/>
  <c r="G505" i="2"/>
  <c r="G506" i="2" s="1"/>
  <c r="A507" i="2" l="1"/>
  <c r="D506" i="2"/>
  <c r="C506" i="2"/>
  <c r="E506" i="2" s="1"/>
  <c r="F506" i="2" s="1"/>
  <c r="B506" i="2"/>
  <c r="A508" i="2" l="1"/>
  <c r="D507" i="2"/>
  <c r="C507" i="2"/>
  <c r="E507" i="2" s="1"/>
  <c r="F507" i="2" s="1"/>
  <c r="B507" i="2"/>
  <c r="G507" i="2"/>
  <c r="G508" i="2" s="1"/>
  <c r="A509" i="2" l="1"/>
  <c r="D508" i="2"/>
  <c r="C508" i="2"/>
  <c r="E508" i="2" s="1"/>
  <c r="F508" i="2" s="1"/>
  <c r="B508" i="2"/>
  <c r="A510" i="2" l="1"/>
  <c r="D509" i="2"/>
  <c r="C509" i="2"/>
  <c r="E509" i="2" s="1"/>
  <c r="F509" i="2" s="1"/>
  <c r="B509" i="2"/>
  <c r="G509" i="2"/>
  <c r="G510" i="2" s="1"/>
  <c r="A511" i="2" l="1"/>
  <c r="D510" i="2"/>
  <c r="C510" i="2"/>
  <c r="E510" i="2" s="1"/>
  <c r="F510" i="2" s="1"/>
  <c r="B510" i="2"/>
  <c r="A512" i="2" l="1"/>
  <c r="D511" i="2"/>
  <c r="C511" i="2"/>
  <c r="E511" i="2" s="1"/>
  <c r="F511" i="2" s="1"/>
  <c r="B511" i="2"/>
  <c r="G511" i="2"/>
  <c r="G512" i="2" s="1"/>
  <c r="A513" i="2" l="1"/>
  <c r="D512" i="2"/>
  <c r="C512" i="2"/>
  <c r="E512" i="2" s="1"/>
  <c r="F512" i="2" s="1"/>
  <c r="B512" i="2"/>
  <c r="A514" i="2" l="1"/>
  <c r="D513" i="2"/>
  <c r="C513" i="2"/>
  <c r="E513" i="2" s="1"/>
  <c r="F513" i="2" s="1"/>
  <c r="B513" i="2"/>
  <c r="G513" i="2"/>
  <c r="G514" i="2" s="1"/>
  <c r="A515" i="2" l="1"/>
  <c r="D514" i="2"/>
  <c r="C514" i="2"/>
  <c r="E514" i="2" s="1"/>
  <c r="F514" i="2" s="1"/>
  <c r="B514" i="2"/>
  <c r="A516" i="2" l="1"/>
  <c r="D515" i="2"/>
  <c r="C515" i="2"/>
  <c r="E515" i="2" s="1"/>
  <c r="F515" i="2" s="1"/>
  <c r="B515" i="2"/>
  <c r="G515" i="2"/>
  <c r="G516" i="2" s="1"/>
  <c r="A517" i="2" l="1"/>
  <c r="D516" i="2"/>
  <c r="C516" i="2"/>
  <c r="E516" i="2" s="1"/>
  <c r="F516" i="2" s="1"/>
  <c r="B516" i="2"/>
  <c r="A518" i="2" l="1"/>
  <c r="D517" i="2"/>
  <c r="C517" i="2"/>
  <c r="E517" i="2" s="1"/>
  <c r="F517" i="2" s="1"/>
  <c r="B517" i="2"/>
  <c r="G517" i="2"/>
  <c r="G518" i="2" s="1"/>
  <c r="A519" i="2" l="1"/>
  <c r="D518" i="2"/>
  <c r="C518" i="2"/>
  <c r="E518" i="2" s="1"/>
  <c r="F518" i="2" s="1"/>
  <c r="B518" i="2"/>
  <c r="A520" i="2" l="1"/>
  <c r="D519" i="2"/>
  <c r="C519" i="2"/>
  <c r="E519" i="2" s="1"/>
  <c r="F519" i="2" s="1"/>
  <c r="B519" i="2"/>
  <c r="G519" i="2"/>
  <c r="G520" i="2" s="1"/>
  <c r="A521" i="2" l="1"/>
  <c r="D520" i="2"/>
  <c r="C520" i="2"/>
  <c r="E520" i="2" s="1"/>
  <c r="F520" i="2" s="1"/>
  <c r="B520" i="2"/>
  <c r="A522" i="2" l="1"/>
  <c r="D521" i="2"/>
  <c r="C521" i="2"/>
  <c r="E521" i="2" s="1"/>
  <c r="F521" i="2" s="1"/>
  <c r="B521" i="2"/>
  <c r="G521" i="2"/>
  <c r="G522" i="2" s="1"/>
  <c r="A523" i="2" l="1"/>
  <c r="D522" i="2"/>
  <c r="C522" i="2"/>
  <c r="E522" i="2" s="1"/>
  <c r="F522" i="2" s="1"/>
  <c r="B522" i="2"/>
  <c r="A524" i="2" l="1"/>
  <c r="D523" i="2"/>
  <c r="C523" i="2"/>
  <c r="E523" i="2" s="1"/>
  <c r="F523" i="2" s="1"/>
  <c r="B523" i="2"/>
  <c r="G523" i="2"/>
  <c r="G524" i="2" s="1"/>
  <c r="A525" i="2" l="1"/>
  <c r="D524" i="2"/>
  <c r="C524" i="2"/>
  <c r="E524" i="2" s="1"/>
  <c r="F524" i="2" s="1"/>
  <c r="B524" i="2"/>
  <c r="A526" i="2" l="1"/>
  <c r="D525" i="2"/>
  <c r="C525" i="2"/>
  <c r="E525" i="2" s="1"/>
  <c r="F525" i="2" s="1"/>
  <c r="B525" i="2"/>
  <c r="G525" i="2"/>
  <c r="G526" i="2" s="1"/>
  <c r="A527" i="2" l="1"/>
  <c r="D526" i="2"/>
  <c r="C526" i="2"/>
  <c r="E526" i="2" s="1"/>
  <c r="F526" i="2" s="1"/>
  <c r="B526" i="2"/>
  <c r="A528" i="2" l="1"/>
  <c r="D527" i="2"/>
  <c r="C527" i="2"/>
  <c r="E527" i="2" s="1"/>
  <c r="F527" i="2" s="1"/>
  <c r="B527" i="2"/>
  <c r="G527" i="2"/>
  <c r="G528" i="2" s="1"/>
  <c r="A529" i="2" l="1"/>
  <c r="D528" i="2"/>
  <c r="C528" i="2"/>
  <c r="E528" i="2" s="1"/>
  <c r="F528" i="2" s="1"/>
  <c r="B528" i="2"/>
  <c r="A530" i="2" l="1"/>
  <c r="D529" i="2"/>
  <c r="C529" i="2"/>
  <c r="E529" i="2" s="1"/>
  <c r="F529" i="2" s="1"/>
  <c r="B529" i="2"/>
  <c r="G529" i="2"/>
  <c r="G530" i="2" s="1"/>
  <c r="A531" i="2" l="1"/>
  <c r="D530" i="2"/>
  <c r="C530" i="2"/>
  <c r="E530" i="2" s="1"/>
  <c r="F530" i="2" s="1"/>
  <c r="B530" i="2"/>
  <c r="A532" i="2" l="1"/>
  <c r="D531" i="2"/>
  <c r="C531" i="2"/>
  <c r="E531" i="2" s="1"/>
  <c r="F531" i="2" s="1"/>
  <c r="B531" i="2"/>
  <c r="G531" i="2"/>
  <c r="G532" i="2" s="1"/>
  <c r="A533" i="2" l="1"/>
  <c r="D532" i="2"/>
  <c r="C532" i="2"/>
  <c r="E532" i="2" s="1"/>
  <c r="F532" i="2" s="1"/>
  <c r="B532" i="2"/>
  <c r="A534" i="2" l="1"/>
  <c r="D533" i="2"/>
  <c r="C533" i="2"/>
  <c r="E533" i="2" s="1"/>
  <c r="F533" i="2" s="1"/>
  <c r="B533" i="2"/>
  <c r="G533" i="2"/>
  <c r="G534" i="2" s="1"/>
  <c r="A535" i="2" l="1"/>
  <c r="D534" i="2"/>
  <c r="C534" i="2"/>
  <c r="E534" i="2" s="1"/>
  <c r="F534" i="2" s="1"/>
  <c r="B534" i="2"/>
  <c r="A536" i="2" l="1"/>
  <c r="D535" i="2"/>
  <c r="C535" i="2"/>
  <c r="E535" i="2" s="1"/>
  <c r="F535" i="2" s="1"/>
  <c r="B535" i="2"/>
  <c r="G535" i="2"/>
  <c r="G536" i="2" s="1"/>
  <c r="A537" i="2" l="1"/>
  <c r="D536" i="2"/>
  <c r="C536" i="2"/>
  <c r="E536" i="2" s="1"/>
  <c r="F536" i="2" s="1"/>
  <c r="B536" i="2"/>
  <c r="A538" i="2" l="1"/>
  <c r="D537" i="2"/>
  <c r="C537" i="2"/>
  <c r="E537" i="2" s="1"/>
  <c r="F537" i="2" s="1"/>
  <c r="B537" i="2"/>
  <c r="G537" i="2"/>
  <c r="G538" i="2" s="1"/>
  <c r="A539" i="2" l="1"/>
  <c r="D538" i="2"/>
  <c r="C538" i="2"/>
  <c r="E538" i="2" s="1"/>
  <c r="F538" i="2" s="1"/>
  <c r="B538" i="2"/>
  <c r="A540" i="2" l="1"/>
  <c r="D539" i="2"/>
  <c r="C539" i="2"/>
  <c r="E539" i="2" s="1"/>
  <c r="F539" i="2" s="1"/>
  <c r="B539" i="2"/>
  <c r="G539" i="2"/>
  <c r="G540" i="2" s="1"/>
  <c r="A541" i="2" l="1"/>
  <c r="D540" i="2"/>
  <c r="C540" i="2"/>
  <c r="E540" i="2" s="1"/>
  <c r="F540" i="2" s="1"/>
  <c r="B540" i="2"/>
  <c r="A542" i="2" l="1"/>
  <c r="D541" i="2"/>
  <c r="C541" i="2"/>
  <c r="E541" i="2" s="1"/>
  <c r="F541" i="2" s="1"/>
  <c r="B541" i="2"/>
  <c r="G541" i="2"/>
  <c r="G542" i="2" s="1"/>
  <c r="A543" i="2" l="1"/>
  <c r="D542" i="2"/>
  <c r="C542" i="2"/>
  <c r="E542" i="2" s="1"/>
  <c r="F542" i="2" s="1"/>
  <c r="B542" i="2"/>
  <c r="A544" i="2" l="1"/>
  <c r="D543" i="2"/>
  <c r="C543" i="2"/>
  <c r="E543" i="2" s="1"/>
  <c r="F543" i="2" s="1"/>
  <c r="B543" i="2"/>
  <c r="G543" i="2"/>
  <c r="G544" i="2" s="1"/>
  <c r="A545" i="2" l="1"/>
  <c r="D544" i="2"/>
  <c r="C544" i="2"/>
  <c r="E544" i="2" s="1"/>
  <c r="F544" i="2" s="1"/>
  <c r="B544" i="2"/>
  <c r="A546" i="2" l="1"/>
  <c r="D545" i="2"/>
  <c r="C545" i="2"/>
  <c r="E545" i="2" s="1"/>
  <c r="F545" i="2" s="1"/>
  <c r="B545" i="2"/>
  <c r="G545" i="2"/>
  <c r="G546" i="2" s="1"/>
  <c r="A547" i="2" l="1"/>
  <c r="D546" i="2"/>
  <c r="C546" i="2"/>
  <c r="E546" i="2" s="1"/>
  <c r="F546" i="2" s="1"/>
  <c r="B546" i="2"/>
  <c r="A548" i="2" l="1"/>
  <c r="D547" i="2"/>
  <c r="C547" i="2"/>
  <c r="E547" i="2" s="1"/>
  <c r="F547" i="2" s="1"/>
  <c r="B547" i="2"/>
  <c r="G547" i="2"/>
  <c r="G548" i="2" s="1"/>
  <c r="A549" i="2" l="1"/>
  <c r="D548" i="2"/>
  <c r="C548" i="2"/>
  <c r="E548" i="2" s="1"/>
  <c r="F548" i="2" s="1"/>
  <c r="B548" i="2"/>
  <c r="A550" i="2" l="1"/>
  <c r="D549" i="2"/>
  <c r="C549" i="2"/>
  <c r="E549" i="2" s="1"/>
  <c r="F549" i="2" s="1"/>
  <c r="B549" i="2"/>
  <c r="G549" i="2"/>
  <c r="G550" i="2" s="1"/>
  <c r="A551" i="2" l="1"/>
  <c r="D550" i="2"/>
  <c r="C550" i="2"/>
  <c r="E550" i="2" s="1"/>
  <c r="F550" i="2" s="1"/>
  <c r="B550" i="2"/>
  <c r="A552" i="2" l="1"/>
  <c r="D551" i="2"/>
  <c r="C551" i="2"/>
  <c r="E551" i="2" s="1"/>
  <c r="F551" i="2" s="1"/>
  <c r="B551" i="2"/>
  <c r="G551" i="2"/>
  <c r="G552" i="2" s="1"/>
  <c r="A553" i="2" l="1"/>
  <c r="D552" i="2"/>
  <c r="C552" i="2"/>
  <c r="E552" i="2" s="1"/>
  <c r="F552" i="2" s="1"/>
  <c r="B552" i="2"/>
  <c r="A554" i="2" l="1"/>
  <c r="D553" i="2"/>
  <c r="C553" i="2"/>
  <c r="E553" i="2" s="1"/>
  <c r="F553" i="2" s="1"/>
  <c r="B553" i="2"/>
  <c r="G553" i="2"/>
  <c r="G554" i="2" s="1"/>
  <c r="A555" i="2" l="1"/>
  <c r="D554" i="2"/>
  <c r="C554" i="2"/>
  <c r="E554" i="2" s="1"/>
  <c r="F554" i="2" s="1"/>
  <c r="B554" i="2"/>
  <c r="A556" i="2" l="1"/>
  <c r="D555" i="2"/>
  <c r="C555" i="2"/>
  <c r="E555" i="2" s="1"/>
  <c r="F555" i="2" s="1"/>
  <c r="B555" i="2"/>
  <c r="G555" i="2"/>
  <c r="G556" i="2" s="1"/>
  <c r="A557" i="2" l="1"/>
  <c r="D556" i="2"/>
  <c r="C556" i="2"/>
  <c r="E556" i="2" s="1"/>
  <c r="F556" i="2" s="1"/>
  <c r="B556" i="2"/>
  <c r="A558" i="2" l="1"/>
  <c r="D557" i="2"/>
  <c r="C557" i="2"/>
  <c r="E557" i="2" s="1"/>
  <c r="F557" i="2" s="1"/>
  <c r="B557" i="2"/>
  <c r="G557" i="2"/>
  <c r="G558" i="2" s="1"/>
  <c r="A559" i="2" l="1"/>
  <c r="D558" i="2"/>
  <c r="C558" i="2"/>
  <c r="E558" i="2" s="1"/>
  <c r="F558" i="2" s="1"/>
  <c r="B558" i="2"/>
  <c r="A560" i="2" l="1"/>
  <c r="D559" i="2"/>
  <c r="C559" i="2"/>
  <c r="E559" i="2" s="1"/>
  <c r="F559" i="2" s="1"/>
  <c r="B559" i="2"/>
  <c r="G559" i="2"/>
  <c r="G560" i="2" s="1"/>
  <c r="A561" i="2" l="1"/>
  <c r="D560" i="2"/>
  <c r="C560" i="2"/>
  <c r="E560" i="2" s="1"/>
  <c r="F560" i="2" s="1"/>
  <c r="B560" i="2"/>
  <c r="A562" i="2" l="1"/>
  <c r="D561" i="2"/>
  <c r="C561" i="2"/>
  <c r="E561" i="2" s="1"/>
  <c r="F561" i="2" s="1"/>
  <c r="B561" i="2"/>
  <c r="G561" i="2"/>
  <c r="G562" i="2" s="1"/>
  <c r="A563" i="2" l="1"/>
  <c r="D562" i="2"/>
  <c r="C562" i="2"/>
  <c r="E562" i="2" s="1"/>
  <c r="F562" i="2" s="1"/>
  <c r="B562" i="2"/>
  <c r="A564" i="2" l="1"/>
  <c r="D563" i="2"/>
  <c r="C563" i="2"/>
  <c r="E563" i="2" s="1"/>
  <c r="F563" i="2" s="1"/>
  <c r="B563" i="2"/>
  <c r="G563" i="2"/>
  <c r="G564" i="2" s="1"/>
  <c r="A565" i="2" l="1"/>
  <c r="D564" i="2"/>
  <c r="C564" i="2"/>
  <c r="E564" i="2" s="1"/>
  <c r="F564" i="2" s="1"/>
  <c r="B564" i="2"/>
  <c r="A566" i="2" l="1"/>
  <c r="D565" i="2"/>
  <c r="C565" i="2"/>
  <c r="E565" i="2" s="1"/>
  <c r="F565" i="2" s="1"/>
  <c r="B565" i="2"/>
  <c r="G565" i="2"/>
  <c r="G566" i="2" s="1"/>
  <c r="A567" i="2" l="1"/>
  <c r="D566" i="2"/>
  <c r="C566" i="2"/>
  <c r="E566" i="2" s="1"/>
  <c r="F566" i="2" s="1"/>
  <c r="B566" i="2"/>
  <c r="A568" i="2" l="1"/>
  <c r="D567" i="2"/>
  <c r="C567" i="2"/>
  <c r="E567" i="2" s="1"/>
  <c r="F567" i="2" s="1"/>
  <c r="B567" i="2"/>
  <c r="G567" i="2"/>
  <c r="G568" i="2" s="1"/>
  <c r="A569" i="2" l="1"/>
  <c r="D568" i="2"/>
  <c r="C568" i="2"/>
  <c r="E568" i="2" s="1"/>
  <c r="F568" i="2" s="1"/>
  <c r="B568" i="2"/>
  <c r="A570" i="2" l="1"/>
  <c r="D569" i="2"/>
  <c r="C569" i="2"/>
  <c r="E569" i="2" s="1"/>
  <c r="F569" i="2" s="1"/>
  <c r="B569" i="2"/>
  <c r="G569" i="2"/>
  <c r="G570" i="2" s="1"/>
  <c r="A571" i="2" l="1"/>
  <c r="D570" i="2"/>
  <c r="C570" i="2"/>
  <c r="E570" i="2" s="1"/>
  <c r="F570" i="2" s="1"/>
  <c r="B570" i="2"/>
  <c r="A572" i="2" l="1"/>
  <c r="D571" i="2"/>
  <c r="C571" i="2"/>
  <c r="E571" i="2" s="1"/>
  <c r="F571" i="2" s="1"/>
  <c r="B571" i="2"/>
  <c r="G571" i="2"/>
  <c r="G572" i="2" s="1"/>
  <c r="A573" i="2" l="1"/>
  <c r="D572" i="2"/>
  <c r="C572" i="2"/>
  <c r="E572" i="2" s="1"/>
  <c r="F572" i="2" s="1"/>
  <c r="B572" i="2"/>
  <c r="A574" i="2" l="1"/>
  <c r="D573" i="2"/>
  <c r="C573" i="2"/>
  <c r="E573" i="2" s="1"/>
  <c r="F573" i="2" s="1"/>
  <c r="B573" i="2"/>
  <c r="G573" i="2"/>
  <c r="G574" i="2" s="1"/>
  <c r="A575" i="2" l="1"/>
  <c r="D574" i="2"/>
  <c r="C574" i="2"/>
  <c r="E574" i="2" s="1"/>
  <c r="F574" i="2" s="1"/>
  <c r="B574" i="2"/>
  <c r="A576" i="2" l="1"/>
  <c r="D575" i="2"/>
  <c r="C575" i="2"/>
  <c r="E575" i="2" s="1"/>
  <c r="F575" i="2" s="1"/>
  <c r="B575" i="2"/>
  <c r="G575" i="2"/>
  <c r="G576" i="2" s="1"/>
  <c r="A577" i="2" l="1"/>
  <c r="D576" i="2"/>
  <c r="C576" i="2"/>
  <c r="E576" i="2" s="1"/>
  <c r="F576" i="2" s="1"/>
  <c r="B576" i="2"/>
  <c r="A578" i="2" l="1"/>
  <c r="D577" i="2"/>
  <c r="C577" i="2"/>
  <c r="E577" i="2" s="1"/>
  <c r="F577" i="2" s="1"/>
  <c r="B577" i="2"/>
  <c r="G577" i="2"/>
  <c r="G578" i="2" s="1"/>
  <c r="A579" i="2" l="1"/>
  <c r="D578" i="2"/>
  <c r="C578" i="2"/>
  <c r="E578" i="2" s="1"/>
  <c r="F578" i="2" s="1"/>
  <c r="B578" i="2"/>
  <c r="A580" i="2" l="1"/>
  <c r="D579" i="2"/>
  <c r="C579" i="2"/>
  <c r="E579" i="2" s="1"/>
  <c r="F579" i="2" s="1"/>
  <c r="B579" i="2"/>
  <c r="G579" i="2"/>
  <c r="G580" i="2" s="1"/>
  <c r="A581" i="2" l="1"/>
  <c r="D580" i="2"/>
  <c r="C580" i="2"/>
  <c r="E580" i="2" s="1"/>
  <c r="F580" i="2" s="1"/>
  <c r="B580" i="2"/>
  <c r="A582" i="2" l="1"/>
  <c r="D581" i="2"/>
  <c r="C581" i="2"/>
  <c r="E581" i="2" s="1"/>
  <c r="F581" i="2" s="1"/>
  <c r="B581" i="2"/>
  <c r="G581" i="2"/>
  <c r="G582" i="2" s="1"/>
  <c r="A583" i="2" l="1"/>
  <c r="D582" i="2"/>
  <c r="C582" i="2"/>
  <c r="E582" i="2" s="1"/>
  <c r="F582" i="2" s="1"/>
  <c r="B582" i="2"/>
  <c r="A584" i="2" l="1"/>
  <c r="D583" i="2"/>
  <c r="C583" i="2"/>
  <c r="E583" i="2" s="1"/>
  <c r="F583" i="2" s="1"/>
  <c r="B583" i="2"/>
  <c r="G583" i="2"/>
  <c r="G584" i="2" s="1"/>
  <c r="A585" i="2" l="1"/>
  <c r="D584" i="2"/>
  <c r="C584" i="2"/>
  <c r="E584" i="2" s="1"/>
  <c r="F584" i="2" s="1"/>
  <c r="B584" i="2"/>
  <c r="A586" i="2" l="1"/>
  <c r="D585" i="2"/>
  <c r="C585" i="2"/>
  <c r="E585" i="2" s="1"/>
  <c r="F585" i="2" s="1"/>
  <c r="B585" i="2"/>
  <c r="G585" i="2"/>
  <c r="G586" i="2" s="1"/>
  <c r="A587" i="2" l="1"/>
  <c r="D586" i="2"/>
  <c r="C586" i="2"/>
  <c r="E586" i="2" s="1"/>
  <c r="F586" i="2" s="1"/>
  <c r="B586" i="2"/>
  <c r="A588" i="2" l="1"/>
  <c r="D587" i="2"/>
  <c r="C587" i="2"/>
  <c r="E587" i="2" s="1"/>
  <c r="F587" i="2" s="1"/>
  <c r="B587" i="2"/>
  <c r="G587" i="2"/>
  <c r="G588" i="2" s="1"/>
  <c r="A589" i="2" l="1"/>
  <c r="D588" i="2"/>
  <c r="C588" i="2"/>
  <c r="E588" i="2" s="1"/>
  <c r="F588" i="2" s="1"/>
  <c r="B588" i="2"/>
  <c r="A590" i="2" l="1"/>
  <c r="D589" i="2"/>
  <c r="C589" i="2"/>
  <c r="E589" i="2" s="1"/>
  <c r="F589" i="2" s="1"/>
  <c r="B589" i="2"/>
  <c r="G589" i="2"/>
  <c r="G590" i="2" s="1"/>
  <c r="A591" i="2" l="1"/>
  <c r="D590" i="2"/>
  <c r="C590" i="2"/>
  <c r="E590" i="2" s="1"/>
  <c r="F590" i="2" s="1"/>
  <c r="B590" i="2"/>
  <c r="A592" i="2" l="1"/>
  <c r="D591" i="2"/>
  <c r="C591" i="2"/>
  <c r="E591" i="2" s="1"/>
  <c r="F591" i="2" s="1"/>
  <c r="B591" i="2"/>
  <c r="G591" i="2"/>
  <c r="G592" i="2" s="1"/>
  <c r="A593" i="2" l="1"/>
  <c r="D592" i="2"/>
  <c r="C592" i="2"/>
  <c r="E592" i="2" s="1"/>
  <c r="F592" i="2" s="1"/>
  <c r="B592" i="2"/>
  <c r="A594" i="2" l="1"/>
  <c r="D593" i="2"/>
  <c r="C593" i="2"/>
  <c r="E593" i="2" s="1"/>
  <c r="F593" i="2" s="1"/>
  <c r="B593" i="2"/>
  <c r="G593" i="2"/>
  <c r="G594" i="2" s="1"/>
  <c r="A595" i="2" l="1"/>
  <c r="D594" i="2"/>
  <c r="C594" i="2"/>
  <c r="E594" i="2" s="1"/>
  <c r="F594" i="2" s="1"/>
  <c r="B594" i="2"/>
  <c r="A596" i="2" l="1"/>
  <c r="D595" i="2"/>
  <c r="C595" i="2"/>
  <c r="E595" i="2" s="1"/>
  <c r="F595" i="2" s="1"/>
  <c r="B595" i="2"/>
  <c r="G595" i="2"/>
  <c r="G596" i="2" s="1"/>
  <c r="A597" i="2" l="1"/>
  <c r="D596" i="2"/>
  <c r="C596" i="2"/>
  <c r="E596" i="2" s="1"/>
  <c r="F596" i="2" s="1"/>
  <c r="B596" i="2"/>
  <c r="A598" i="2" l="1"/>
  <c r="D597" i="2"/>
  <c r="C597" i="2"/>
  <c r="E597" i="2" s="1"/>
  <c r="F597" i="2" s="1"/>
  <c r="B597" i="2"/>
  <c r="G597" i="2"/>
  <c r="G598" i="2" s="1"/>
  <c r="A599" i="2" l="1"/>
  <c r="D598" i="2"/>
  <c r="C598" i="2"/>
  <c r="E598" i="2" s="1"/>
  <c r="F598" i="2" s="1"/>
  <c r="B598" i="2"/>
  <c r="A600" i="2" l="1"/>
  <c r="D599" i="2"/>
  <c r="C599" i="2"/>
  <c r="E599" i="2" s="1"/>
  <c r="F599" i="2" s="1"/>
  <c r="B599" i="2"/>
  <c r="G599" i="2"/>
  <c r="G600" i="2" s="1"/>
  <c r="A601" i="2" l="1"/>
  <c r="D600" i="2"/>
  <c r="C600" i="2"/>
  <c r="E600" i="2" s="1"/>
  <c r="F600" i="2" s="1"/>
  <c r="B600" i="2"/>
  <c r="D601" i="2" l="1"/>
  <c r="C601" i="2"/>
  <c r="E601" i="2" s="1"/>
  <c r="F601" i="2" s="1"/>
  <c r="B601" i="2"/>
  <c r="G601" i="2"/>
</calcChain>
</file>

<file path=xl/sharedStrings.xml><?xml version="1.0" encoding="utf-8"?>
<sst xmlns="http://schemas.openxmlformats.org/spreadsheetml/2006/main" count="73" uniqueCount="58">
  <si>
    <t>RentVsBuyIndia.com – Quick Calculator</t>
  </si>
  <si>
    <t>visit RentVsBuyIndia.com for our full-fledged Renting / Buying Decision-Making tool</t>
  </si>
  <si>
    <t>For more comprehensive calculators, visit RentVsBuyIndia.com</t>
  </si>
  <si>
    <r>
      <rPr>
        <b/>
        <sz val="11"/>
        <color rgb="FF000000"/>
        <rFont val="Calibri"/>
      </rPr>
      <t xml:space="preserve">INPUT </t>
    </r>
    <r>
      <rPr>
        <sz val="11"/>
        <color rgb="FF000000"/>
        <rFont val="Calibri"/>
      </rPr>
      <t>- edit bold blue cells</t>
    </r>
  </si>
  <si>
    <t>Property Purchase price</t>
  </si>
  <si>
    <t xml:space="preserve">Rs. </t>
  </si>
  <si>
    <t>Include the total purchase cost of the property</t>
  </si>
  <si>
    <t>Down payment</t>
  </si>
  <si>
    <t>%</t>
  </si>
  <si>
    <t>The downpayment %. It should be more than 20%</t>
  </si>
  <si>
    <t>Loan interest rate</t>
  </si>
  <si>
    <t>% p.a.</t>
  </si>
  <si>
    <t>The rate of interest of the house loan</t>
  </si>
  <si>
    <t>Loan tenure</t>
  </si>
  <si>
    <t>years</t>
  </si>
  <si>
    <t>The duration of the loan</t>
  </si>
  <si>
    <t>Monthly rent</t>
  </si>
  <si>
    <t>Monthly rent for a comparable rental property</t>
  </si>
  <si>
    <t>Annual rent increase</t>
  </si>
  <si>
    <t>Percentage of increase per year (on average)</t>
  </si>
  <si>
    <t>Expected property appreciation</t>
  </si>
  <si>
    <t>Expected rate at which property value will increase</t>
  </si>
  <si>
    <t>Investment return rate</t>
  </si>
  <si>
    <t>Expected rate of returns on investment, minus taxes</t>
  </si>
  <si>
    <t>Comparison period</t>
  </si>
  <si>
    <t>The overall comparison period (how long you'll live)</t>
  </si>
  <si>
    <r>
      <rPr>
        <b/>
        <sz val="11"/>
        <color rgb="FF000000"/>
        <rFont val="Calibri"/>
        <scheme val="minor"/>
      </rPr>
      <t>RESULTS</t>
    </r>
    <r>
      <rPr>
        <sz val="11"/>
        <color rgb="FF000000"/>
        <rFont val="Calibri"/>
        <scheme val="minor"/>
      </rPr>
      <t xml:space="preserve"> (do not edit)</t>
    </r>
  </si>
  <si>
    <t>Loan amount</t>
  </si>
  <si>
    <t>The sum of money that you will take a loan for</t>
  </si>
  <si>
    <t>Monthly EMI</t>
  </si>
  <si>
    <t>How much you'll pay every month towards the loan</t>
  </si>
  <si>
    <t>Outstanding loan after period</t>
  </si>
  <si>
    <t>Only if Comparison period is less than Loan Tenure</t>
  </si>
  <si>
    <t>Property value after period</t>
  </si>
  <si>
    <t>Expected Value of property at the end of the period</t>
  </si>
  <si>
    <t>Home equity after period</t>
  </si>
  <si>
    <t>Same as above unless period is less than Loan Tenure</t>
  </si>
  <si>
    <t>Down payment invested</t>
  </si>
  <si>
    <t>Down Payment/Initial Investment if renting</t>
  </si>
  <si>
    <t>Owner post‑loan investment value</t>
  </si>
  <si>
    <t>Investments with freed EMI after Loan is paid off</t>
  </si>
  <si>
    <t>Total owner wealth</t>
  </si>
  <si>
    <t>Property Value + Post-loan Investments</t>
  </si>
  <si>
    <t>Investment value if renting</t>
  </si>
  <si>
    <t>Investment Value if renting, (EMI value - rental)</t>
  </si>
  <si>
    <t>Advantage (₹): Renting (+) vs Buying (-)</t>
  </si>
  <si>
    <t>Result (negative values mean buying is better)</t>
  </si>
  <si>
    <t>Final Decision</t>
  </si>
  <si>
    <t>Final Inference</t>
  </si>
  <si>
    <t>Welcome to the www.RentVsBuyIndia.com Free Excel Calculator. This calculator is provided free for your use at www.rentvsbuyindia/excel-calculator-download/
This workbook and the information on this page are provided for general, educational purposes only. They do not constitute financial, tax, or legal advice. Figures are based on user-supplied inputs and simplified assumptions and may not reflect your specific circumstances. Always verify calculations and consult a qualified professional before making decisions. RentVsBuyIndia.com and its authors accept no responsibility or liability for any loss or damages arising from the use of this tool or the information provided.
The file is provided as-is and can be shared without making any changes, for free. However it may not be sold, redistributed en-masse, or used for profit.</t>
  </si>
  <si>
    <r>
      <rPr>
        <b/>
        <sz val="12"/>
        <color rgb="FFFF6F00"/>
        <rFont val="Aptos Narrow"/>
      </rPr>
      <t xml:space="preserve">© 2025 RentVsBuyIndia.com </t>
    </r>
    <r>
      <rPr>
        <b/>
        <sz val="8"/>
        <color rgb="FFFF6F00"/>
        <rFont val="Aptos Narrow"/>
      </rPr>
      <t>(v 1.0)</t>
    </r>
  </si>
  <si>
    <t>Month</t>
  </si>
  <si>
    <t>Year</t>
  </si>
  <si>
    <t>EMI</t>
  </si>
  <si>
    <t>Rent</t>
  </si>
  <si>
    <t>Surplus (EMI-Rent)</t>
  </si>
  <si>
    <t>Investment Value (Renting)</t>
  </si>
  <si>
    <t>Owner Investment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</si>
</sst>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20">
    <font>
      <sz val="11"/>
      <color theme="1"/>
      <name val="Calibri"/>
      <family val="2"/>
      <scheme val="minor"/>
    </font>
    <font>
      <b/>
      <sz val="11"/>
      <name val="Calibri"/>
    </font>
    <font>
      <u/>
      <sz val="11"/>
      <color theme="10"/>
      <name val="Calibri"/>
      <family val="2"/>
      <scheme val="minor"/>
    </font>
    <font>
      <b/>
      <sz val="11"/>
      <color rgb="FF0070C0"/>
      <name val="Calibri"/>
    </font>
    <font>
      <b/>
      <sz val="11"/>
      <color rgb="FF000000"/>
      <name val="Calibri"/>
    </font>
    <font>
      <sz val="11"/>
      <color rgb="FF000000"/>
      <name val="Calibri"/>
    </font>
    <font>
      <sz val="20"/>
      <color theme="1"/>
      <name val="Kalinga"/>
    </font>
    <font>
      <b/>
      <sz val="20"/>
      <color rgb="FFFF6F00"/>
      <name val="Aptos Narrow"/>
    </font>
    <font>
      <b/>
      <u/>
      <sz val="10"/>
      <color rgb="FFFF6F00"/>
      <name val="Kalinga"/>
    </font>
    <font>
      <sz val="11"/>
      <color theme="1" tint="0.499984740745262"/>
      <name val="Calibri"/>
      <family val="2"/>
      <scheme val="minor"/>
    </font>
    <font>
      <sz val="9"/>
      <color theme="1" tint="0.499984740745262"/>
      <name val="Calibri"/>
      <family val="2"/>
      <scheme val="minor"/>
    </font>
    <font>
      <b/>
      <sz val="12"/>
      <color rgb="FFFF6F00"/>
      <name val="Aptos Narrow"/>
    </font>
    <font>
      <b/>
      <sz val="11"/>
      <color rgb="FF000000"/>
      <name val="Calibri"/>
      <scheme val="minor"/>
    </font>
    <font>
      <sz val="11"/>
      <color rgb="FF000000"/>
      <name val="Calibri"/>
      <scheme val="minor"/>
    </font>
    <font>
      <sz val="11"/>
      <color rgb="FF000000"/>
      <name val="Calibri"/>
      <charset val="1"/>
    </font>
    <font>
      <b/>
      <sz val="9"/>
      <color rgb="FF808080"/>
      <name val="Calibri"/>
      <scheme val="minor"/>
    </font>
    <font>
      <b/>
      <sz val="11"/>
      <color theme="1" tint="0.34998626667073579"/>
      <name val="Kalinga"/>
    </font>
    <font>
      <b/>
      <sz val="11"/>
      <color theme="1"/>
      <name val="Calibri"/>
      <family val="2"/>
      <scheme val="minor"/>
    </font>
    <font>
      <b/>
      <sz val="8"/>
      <color rgb="FFFF6F00"/>
      <name val="Aptos Narrow"/>
    </font>
    <font>
      <sz val="10"/>
      <color rgb="FF808080"/>
      <name val="Calibri"/>
      <scheme val="minor"/>
    </font>
  </fonts>
  <fills count="4">
    <fill>
      <patternFill patternType="none"/>
    </fill>
    <fill>
      <patternFill patternType="gray125"/>
    </fill>
    <fill>
      <patternFill patternType="solid">
        <fgColor theme="0" tint="-4.9989318521683403E-2"/>
        <bgColor indexed="64"/>
      </patternFill>
    </fill>
    <fill>
      <patternFill patternType="solid">
        <fgColor rgb="FFFFD1AD"/>
        <bgColor indexed="64"/>
      </patternFill>
    </fill>
  </fills>
  <borders count="18">
    <border>
      <left/>
      <right/>
      <top/>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dotted">
        <color rgb="FF000000"/>
      </left>
      <right style="dotted">
        <color rgb="FF000000"/>
      </right>
      <top style="dotted">
        <color rgb="FF000000"/>
      </top>
      <bottom/>
      <diagonal/>
    </border>
    <border>
      <left style="dotted">
        <color rgb="FF000000"/>
      </left>
      <right/>
      <top style="dotted">
        <color rgb="FF000000"/>
      </top>
      <bottom style="dotted">
        <color rgb="FF000000"/>
      </bottom>
      <diagonal/>
    </border>
    <border>
      <left/>
      <right/>
      <top style="dotted">
        <color theme="1" tint="0.499984740745262"/>
      </top>
      <bottom style="dotted">
        <color theme="1" tint="0.499984740745262"/>
      </bottom>
      <diagonal/>
    </border>
    <border>
      <left/>
      <right/>
      <top/>
      <bottom style="dotted">
        <color theme="1" tint="0.499984740745262"/>
      </bottom>
      <diagonal/>
    </border>
    <border>
      <left/>
      <right/>
      <top style="thick">
        <color rgb="FFFF6F00"/>
      </top>
      <bottom/>
      <diagonal/>
    </border>
    <border>
      <left/>
      <right/>
      <top/>
      <bottom style="thick">
        <color rgb="FFFF6F00"/>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theme="1" tint="0.499984740745262"/>
      </left>
      <right style="dotted">
        <color theme="1" tint="0.499984740745262"/>
      </right>
      <top style="dotted">
        <color theme="1" tint="0.499984740745262"/>
      </top>
      <bottom/>
      <diagonal/>
    </border>
    <border>
      <left style="medium">
        <color rgb="FFFFAD6E"/>
      </left>
      <right/>
      <top style="medium">
        <color rgb="FFFFAD6E"/>
      </top>
      <bottom style="medium">
        <color rgb="FFFFAD6E"/>
      </bottom>
      <diagonal/>
    </border>
    <border>
      <left/>
      <right/>
      <top style="medium">
        <color rgb="FFFFAD6E"/>
      </top>
      <bottom style="medium">
        <color rgb="FFFFAD6E"/>
      </bottom>
      <diagonal/>
    </border>
    <border>
      <left/>
      <right style="medium">
        <color rgb="FFFFAD6E"/>
      </right>
      <top style="medium">
        <color rgb="FFFFAD6E"/>
      </top>
      <bottom style="medium">
        <color rgb="FFFFAD6E"/>
      </bottom>
      <diagonal/>
    </border>
  </borders>
  <cellStyleXfs count="2">
    <xf numFmtId="0" fontId="0" fillId="0" borderId="0"/>
    <xf numFmtId="0" fontId="2" fillId="0" borderId="0" applyNumberFormat="0" applyFill="0" applyBorder="0" applyAlignment="0" applyProtection="0"/>
  </cellStyleXfs>
  <cellXfs count="43">
    <xf numFmtId="0" fontId="0" fillId="0" borderId="0" xfId="0"/>
    <xf numFmtId="0" fontId="1" fillId="0" borderId="0" xfId="0" applyFont="1" applyAlignment="1">
      <alignment horizontal="center" wrapText="1"/>
    </xf>
    <xf numFmtId="0" fontId="0" fillId="0" borderId="0" xfId="0" applyAlignment="1">
      <alignment wrapText="1"/>
    </xf>
    <xf numFmtId="0" fontId="6" fillId="0" borderId="0" xfId="0" applyFont="1"/>
    <xf numFmtId="0" fontId="0" fillId="0" borderId="1" xfId="0" applyBorder="1"/>
    <xf numFmtId="0" fontId="3" fillId="2" borderId="1" xfId="0" applyNumberFormat="1" applyFont="1" applyFill="1" applyBorder="1" applyAlignment="1">
      <alignment vertical="center"/>
    </xf>
    <xf numFmtId="0" fontId="0" fillId="0" borderId="2" xfId="0" applyBorder="1"/>
    <xf numFmtId="0" fontId="3" fillId="2" borderId="2" xfId="0" applyNumberFormat="1" applyFont="1" applyFill="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0" xfId="0" applyAlignment="1">
      <alignment vertical="center"/>
    </xf>
    <xf numFmtId="0" fontId="0" fillId="0" borderId="0" xfId="0" applyBorder="1"/>
    <xf numFmtId="0" fontId="9" fillId="0" borderId="0" xfId="0" applyFont="1" applyAlignment="1">
      <alignment horizontal="left" vertical="center" wrapText="1"/>
    </xf>
    <xf numFmtId="0" fontId="10" fillId="0" borderId="9" xfId="0" applyFont="1" applyBorder="1" applyAlignment="1">
      <alignment horizontal="left" vertical="center" wrapText="1"/>
    </xf>
    <xf numFmtId="0" fontId="10" fillId="0" borderId="8" xfId="0" applyFont="1" applyBorder="1" applyAlignment="1">
      <alignment horizontal="left" vertical="center" wrapText="1"/>
    </xf>
    <xf numFmtId="0" fontId="0" fillId="0" borderId="3" xfId="0" applyBorder="1" applyAlignment="1">
      <alignment horizontal="left" vertical="center" indent="1"/>
    </xf>
    <xf numFmtId="0" fontId="0" fillId="0" borderId="12" xfId="0" applyBorder="1" applyAlignment="1">
      <alignment horizontal="left" vertical="center" indent="1"/>
    </xf>
    <xf numFmtId="0" fontId="0" fillId="0" borderId="1" xfId="0" applyBorder="1" applyAlignment="1">
      <alignment horizontal="left" vertical="center" indent="1"/>
    </xf>
    <xf numFmtId="0" fontId="13" fillId="0" borderId="3" xfId="0" applyFont="1" applyBorder="1" applyAlignment="1">
      <alignment horizontal="left" vertical="center" indent="1"/>
    </xf>
    <xf numFmtId="0" fontId="0" fillId="0" borderId="2" xfId="0" applyBorder="1" applyAlignment="1">
      <alignment horizontal="left" vertical="center" indent="1"/>
    </xf>
    <xf numFmtId="0" fontId="0" fillId="0" borderId="7" xfId="0" applyBorder="1" applyAlignment="1">
      <alignment horizontal="left" vertical="center" indent="1"/>
    </xf>
    <xf numFmtId="3" fontId="3" fillId="2" borderId="1" xfId="0" applyNumberFormat="1" applyFont="1" applyFill="1" applyBorder="1" applyAlignment="1">
      <alignment vertical="center"/>
    </xf>
    <xf numFmtId="41" fontId="0" fillId="0" borderId="2" xfId="0" applyNumberFormat="1" applyBorder="1" applyAlignment="1">
      <alignment vertical="center"/>
    </xf>
    <xf numFmtId="41" fontId="0" fillId="0" borderId="1" xfId="0" applyNumberFormat="1" applyBorder="1" applyAlignment="1">
      <alignment vertical="center"/>
    </xf>
    <xf numFmtId="41" fontId="0" fillId="0" borderId="6" xfId="0" applyNumberFormat="1" applyBorder="1" applyAlignment="1">
      <alignment vertical="center"/>
    </xf>
    <xf numFmtId="0" fontId="15" fillId="0" borderId="8" xfId="0" applyFont="1" applyBorder="1" applyAlignment="1">
      <alignment horizontal="left" vertical="center" wrapText="1"/>
    </xf>
    <xf numFmtId="0" fontId="3" fillId="2" borderId="7" xfId="0" applyNumberFormat="1" applyFont="1" applyFill="1" applyBorder="1" applyAlignment="1">
      <alignment vertical="center"/>
    </xf>
    <xf numFmtId="0" fontId="0" fillId="0" borderId="6" xfId="0" applyBorder="1"/>
    <xf numFmtId="0" fontId="14" fillId="0" borderId="1" xfId="0" applyFont="1" applyBorder="1"/>
    <xf numFmtId="0" fontId="17" fillId="0" borderId="7" xfId="0" applyFont="1" applyBorder="1" applyAlignment="1">
      <alignment horizontal="left" vertical="center" indent="1"/>
    </xf>
    <xf numFmtId="0" fontId="0" fillId="0" borderId="1" xfId="0" applyBorder="1" applyAlignment="1">
      <alignment horizontal="center" vertical="center"/>
    </xf>
    <xf numFmtId="0" fontId="0" fillId="0" borderId="13" xfId="0" applyBorder="1"/>
    <xf numFmtId="41" fontId="0" fillId="0" borderId="14" xfId="0" applyNumberFormat="1" applyBorder="1" applyAlignment="1">
      <alignment vertical="center"/>
    </xf>
    <xf numFmtId="0" fontId="16" fillId="3" borderId="0" xfId="0" applyFont="1" applyFill="1" applyBorder="1" applyAlignment="1">
      <alignment horizontal="center" vertical="center" wrapText="1"/>
    </xf>
    <xf numFmtId="0" fontId="16" fillId="3" borderId="0" xfId="0" applyFont="1" applyFill="1" applyBorder="1" applyAlignment="1">
      <alignment horizontal="center" vertical="center"/>
    </xf>
    <xf numFmtId="0" fontId="11" fillId="2" borderId="10" xfId="0" applyFont="1" applyFill="1" applyBorder="1" applyAlignment="1">
      <alignment horizontal="center" vertical="center"/>
    </xf>
    <xf numFmtId="0" fontId="7" fillId="2" borderId="0" xfId="0" applyFont="1" applyFill="1" applyBorder="1" applyAlignment="1">
      <alignment horizontal="center"/>
    </xf>
    <xf numFmtId="0" fontId="8" fillId="2" borderId="11" xfId="1" applyFont="1" applyFill="1" applyBorder="1" applyAlignment="1">
      <alignment horizontal="center" vertical="top"/>
    </xf>
    <xf numFmtId="49" fontId="19" fillId="0" borderId="0" xfId="0" applyNumberFormat="1" applyFont="1" applyBorder="1" applyAlignment="1">
      <alignment vertical="center" wrapText="1" indent="2"/>
    </xf>
    <xf numFmtId="49" fontId="19" fillId="0" borderId="15" xfId="0" applyNumberFormat="1" applyFont="1" applyBorder="1" applyAlignment="1">
      <alignment horizontal="center" vertical="center" wrapText="1" indent="2"/>
    </xf>
    <xf numFmtId="49" fontId="19" fillId="0" borderId="16" xfId="0" applyNumberFormat="1" applyFont="1" applyBorder="1" applyAlignment="1">
      <alignment horizontal="center" vertical="center" wrapText="1" indent="2"/>
    </xf>
    <xf numFmtId="49" fontId="19" fillId="0" borderId="17" xfId="0" applyNumberFormat="1" applyFont="1" applyBorder="1" applyAlignment="1">
      <alignment horizontal="center" vertical="center" wrapText="1" indent="2"/>
    </xf>
    <xf numFmtId="1" fontId="3" fillId="2" borderId="2" xfId="0" applyNumberFormat="1" applyFont="1" applyFill="1" applyBorder="1" applyAlignment="1">
      <alignment vertical="center"/>
    </xf>
  </cellXfs>
  <cellStyles count="2">
    <cellStyle name="Hyperlink" xfId="1" builtinId="8"/>
    <cellStyle name="Normal" xfId="0" builtinId="0"/>
  </cellStyles>
  <dxfs count="3">
    <dxf>
      <font>
        <color theme="0"/>
      </font>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FAD6E"/>
      <color rgb="FFFFD1AD"/>
      <color rgb="FFFF6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RentVsBuyIndi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32"/>
  <sheetViews>
    <sheetView showGridLines="0" tabSelected="1" workbookViewId="0">
      <selection activeCell="C6" sqref="C6"/>
    </sheetView>
  </sheetViews>
  <sheetFormatPr defaultRowHeight="15"/>
  <cols>
    <col min="1" max="1" width="4" customWidth="1"/>
    <col min="2" max="2" width="42.28515625" customWidth="1"/>
    <col min="3" max="3" width="14.85546875" customWidth="1"/>
    <col min="5" max="5" width="2.85546875" customWidth="1"/>
    <col min="6" max="6" width="40.28515625" customWidth="1"/>
    <col min="7" max="7" width="15.28515625" bestFit="1" customWidth="1"/>
  </cols>
  <sheetData>
    <row r="2" spans="2:12" s="3" customFormat="1" ht="38.25" customHeight="1">
      <c r="B2" s="36" t="s">
        <v>0</v>
      </c>
      <c r="C2" s="36"/>
      <c r="D2" s="36"/>
      <c r="F2" s="33" t="s">
        <v>1</v>
      </c>
    </row>
    <row r="3" spans="2:12" ht="33" customHeight="1">
      <c r="B3" s="37" t="s">
        <v>2</v>
      </c>
      <c r="C3" s="37"/>
      <c r="D3" s="37"/>
      <c r="F3" s="34"/>
    </row>
    <row r="5" spans="2:12" ht="20.25" customHeight="1">
      <c r="B5" s="15" t="s">
        <v>3</v>
      </c>
      <c r="C5" s="8"/>
      <c r="D5" s="9"/>
    </row>
    <row r="6" spans="2:12">
      <c r="B6" s="16" t="s">
        <v>4</v>
      </c>
      <c r="C6" s="42">
        <v>8000000</v>
      </c>
      <c r="D6" s="6" t="s">
        <v>5</v>
      </c>
      <c r="F6" s="13" t="s">
        <v>6</v>
      </c>
      <c r="H6" s="38"/>
      <c r="I6" s="38"/>
      <c r="J6" s="38"/>
      <c r="K6" s="38"/>
      <c r="L6" s="38"/>
    </row>
    <row r="7" spans="2:12">
      <c r="B7" s="17" t="s">
        <v>7</v>
      </c>
      <c r="C7" s="7">
        <v>20</v>
      </c>
      <c r="D7" s="6" t="s">
        <v>8</v>
      </c>
      <c r="F7" s="14" t="s">
        <v>9</v>
      </c>
      <c r="H7" s="38"/>
      <c r="I7" s="38"/>
      <c r="J7" s="38"/>
      <c r="K7" s="38"/>
      <c r="L7" s="38"/>
    </row>
    <row r="8" spans="2:12">
      <c r="B8" s="17" t="s">
        <v>10</v>
      </c>
      <c r="C8" s="5">
        <v>8</v>
      </c>
      <c r="D8" s="4" t="s">
        <v>11</v>
      </c>
      <c r="F8" s="14" t="s">
        <v>12</v>
      </c>
      <c r="H8" s="38"/>
      <c r="I8" s="38"/>
      <c r="J8" s="38"/>
      <c r="K8" s="38"/>
      <c r="L8" s="38"/>
    </row>
    <row r="9" spans="2:12">
      <c r="B9" s="17" t="s">
        <v>13</v>
      </c>
      <c r="C9" s="5">
        <v>20</v>
      </c>
      <c r="D9" s="4" t="s">
        <v>14</v>
      </c>
      <c r="F9" s="14" t="s">
        <v>15</v>
      </c>
      <c r="H9" s="38"/>
      <c r="I9" s="38"/>
      <c r="J9" s="38"/>
      <c r="K9" s="38"/>
      <c r="L9" s="38"/>
    </row>
    <row r="10" spans="2:12">
      <c r="B10" s="17" t="s">
        <v>16</v>
      </c>
      <c r="C10" s="21">
        <v>20000</v>
      </c>
      <c r="D10" s="4" t="s">
        <v>5</v>
      </c>
      <c r="F10" s="14" t="s">
        <v>17</v>
      </c>
      <c r="H10" s="38"/>
      <c r="I10" s="38"/>
      <c r="J10" s="38"/>
      <c r="K10" s="38"/>
      <c r="L10" s="38"/>
    </row>
    <row r="11" spans="2:12">
      <c r="B11" s="17" t="s">
        <v>18</v>
      </c>
      <c r="C11" s="5">
        <v>7</v>
      </c>
      <c r="D11" s="27" t="s">
        <v>11</v>
      </c>
      <c r="F11" s="14" t="s">
        <v>19</v>
      </c>
      <c r="H11" s="38"/>
      <c r="I11" s="38"/>
      <c r="J11" s="38"/>
      <c r="K11" s="38"/>
      <c r="L11" s="38"/>
    </row>
    <row r="12" spans="2:12">
      <c r="B12" s="17" t="s">
        <v>20</v>
      </c>
      <c r="C12" s="26">
        <v>5</v>
      </c>
      <c r="D12" s="28" t="s">
        <v>11</v>
      </c>
      <c r="F12" s="14" t="s">
        <v>21</v>
      </c>
      <c r="H12" s="38"/>
      <c r="I12" s="38"/>
      <c r="J12" s="38"/>
      <c r="K12" s="38"/>
      <c r="L12" s="38"/>
    </row>
    <row r="13" spans="2:12">
      <c r="B13" s="17" t="s">
        <v>22</v>
      </c>
      <c r="C13" s="26">
        <v>9</v>
      </c>
      <c r="D13" s="28" t="s">
        <v>11</v>
      </c>
      <c r="F13" s="14" t="s">
        <v>23</v>
      </c>
      <c r="H13" s="38"/>
      <c r="I13" s="38"/>
      <c r="J13" s="38"/>
      <c r="K13" s="38"/>
      <c r="L13" s="38"/>
    </row>
    <row r="14" spans="2:12">
      <c r="B14" s="17" t="s">
        <v>24</v>
      </c>
      <c r="C14" s="5">
        <v>40</v>
      </c>
      <c r="D14" s="6" t="s">
        <v>14</v>
      </c>
      <c r="F14" s="14" t="s">
        <v>25</v>
      </c>
      <c r="H14" s="38"/>
      <c r="I14" s="38"/>
      <c r="J14" s="38"/>
      <c r="K14" s="38"/>
      <c r="L14" s="38"/>
    </row>
    <row r="15" spans="2:12">
      <c r="F15" s="12"/>
      <c r="H15" s="38"/>
      <c r="I15" s="38"/>
      <c r="J15" s="38"/>
      <c r="K15" s="38"/>
      <c r="L15" s="38"/>
    </row>
    <row r="16" spans="2:12">
      <c r="F16" s="12"/>
      <c r="H16" s="38"/>
      <c r="I16" s="38"/>
      <c r="J16" s="38"/>
      <c r="K16" s="38"/>
      <c r="L16" s="38"/>
    </row>
    <row r="17" spans="2:12" s="10" customFormat="1" ht="20.25" customHeight="1">
      <c r="B17" s="18" t="s">
        <v>26</v>
      </c>
      <c r="C17" s="8"/>
      <c r="D17" s="9"/>
      <c r="F17" s="12"/>
      <c r="H17" s="38"/>
      <c r="I17" s="38"/>
      <c r="J17" s="38"/>
      <c r="K17" s="38"/>
      <c r="L17" s="38"/>
    </row>
    <row r="18" spans="2:12">
      <c r="B18" s="19" t="s">
        <v>27</v>
      </c>
      <c r="C18" s="22">
        <f>Input!C6*(1-Input!C7/100)</f>
        <v>6400000</v>
      </c>
      <c r="D18" s="6" t="s">
        <v>5</v>
      </c>
      <c r="F18" s="13" t="s">
        <v>28</v>
      </c>
      <c r="H18" s="38"/>
      <c r="I18" s="38"/>
      <c r="J18" s="38"/>
      <c r="K18" s="38"/>
      <c r="L18" s="38"/>
    </row>
    <row r="19" spans="2:12">
      <c r="B19" s="17" t="s">
        <v>29</v>
      </c>
      <c r="C19" s="23">
        <f>PMT(Input!C8/100/12,Input!C9*12,-C18)</f>
        <v>53532.164415581618</v>
      </c>
      <c r="D19" s="6" t="s">
        <v>5</v>
      </c>
      <c r="F19" s="14" t="s">
        <v>30</v>
      </c>
      <c r="H19" s="38"/>
      <c r="I19" s="38"/>
      <c r="J19" s="38"/>
      <c r="K19" s="38"/>
      <c r="L19" s="38"/>
    </row>
    <row r="20" spans="2:12">
      <c r="B20" s="17" t="s">
        <v>31</v>
      </c>
      <c r="C20" s="23">
        <f>IF(Input!C14*12&lt;Input!C9*12,ABS(FV(Input!C8/100/12,Input!C14*12,C19,-C18)),0)</f>
        <v>0</v>
      </c>
      <c r="D20" s="6" t="s">
        <v>5</v>
      </c>
      <c r="F20" s="14" t="s">
        <v>32</v>
      </c>
      <c r="H20" s="38"/>
      <c r="I20" s="38"/>
      <c r="J20" s="38"/>
      <c r="K20" s="38"/>
      <c r="L20" s="38"/>
    </row>
    <row r="21" spans="2:12">
      <c r="B21" s="17" t="s">
        <v>33</v>
      </c>
      <c r="C21" s="23">
        <f>Input!C6*(1+Input!C12/100)^Input!C14</f>
        <v>56319909.696997195</v>
      </c>
      <c r="D21" s="6" t="s">
        <v>5</v>
      </c>
      <c r="F21" s="14" t="s">
        <v>34</v>
      </c>
      <c r="H21" s="38"/>
      <c r="I21" s="38"/>
      <c r="J21" s="38"/>
      <c r="K21" s="38"/>
      <c r="L21" s="38"/>
    </row>
    <row r="22" spans="2:12">
      <c r="B22" s="17" t="s">
        <v>35</v>
      </c>
      <c r="C22" s="23">
        <f>C21-C20</f>
        <v>56319909.696997195</v>
      </c>
      <c r="D22" s="6" t="s">
        <v>5</v>
      </c>
      <c r="F22" s="14" t="s">
        <v>36</v>
      </c>
      <c r="H22" s="38"/>
      <c r="I22" s="38"/>
      <c r="J22" s="38"/>
      <c r="K22" s="38"/>
      <c r="L22" s="38"/>
    </row>
    <row r="23" spans="2:12">
      <c r="B23" s="17" t="s">
        <v>37</v>
      </c>
      <c r="C23" s="23">
        <f>Input!C6*Input!C7/100</f>
        <v>1600000</v>
      </c>
      <c r="D23" s="6" t="s">
        <v>5</v>
      </c>
      <c r="F23" s="14" t="s">
        <v>38</v>
      </c>
      <c r="H23" s="38"/>
      <c r="I23" s="38"/>
      <c r="J23" s="38"/>
      <c r="K23" s="38"/>
      <c r="L23" s="38"/>
    </row>
    <row r="24" spans="2:12">
      <c r="B24" s="17" t="s">
        <v>39</v>
      </c>
      <c r="C24" s="23">
        <f>INDEX(CashFlow!G:G,Input!C14*12+1)</f>
        <v>35753429.732083701</v>
      </c>
      <c r="D24" s="6" t="s">
        <v>5</v>
      </c>
      <c r="F24" s="14" t="s">
        <v>40</v>
      </c>
      <c r="H24" s="38"/>
      <c r="I24" s="38"/>
      <c r="J24" s="38"/>
      <c r="K24" s="38"/>
      <c r="L24" s="38"/>
    </row>
    <row r="25" spans="2:12">
      <c r="B25" s="17" t="s">
        <v>41</v>
      </c>
      <c r="C25" s="23">
        <f>C22+C24</f>
        <v>92073339.429080904</v>
      </c>
      <c r="D25" s="6" t="s">
        <v>5</v>
      </c>
      <c r="F25" s="14" t="s">
        <v>42</v>
      </c>
    </row>
    <row r="26" spans="2:12">
      <c r="B26" s="17" t="s">
        <v>43</v>
      </c>
      <c r="C26" s="24">
        <f>INDEX(CashFlow!F:F,Input!C14*12+1)</f>
        <v>48910351.787893102</v>
      </c>
      <c r="D26" s="6" t="s">
        <v>5</v>
      </c>
      <c r="F26" s="14" t="s">
        <v>44</v>
      </c>
    </row>
    <row r="27" spans="2:12">
      <c r="B27" s="20" t="s">
        <v>45</v>
      </c>
      <c r="C27" s="32">
        <f>C26-C25</f>
        <v>-43162987.641187802</v>
      </c>
      <c r="D27" s="6" t="s">
        <v>5</v>
      </c>
      <c r="F27" s="14" t="s">
        <v>46</v>
      </c>
    </row>
    <row r="28" spans="2:12">
      <c r="B28" s="29" t="s">
        <v>47</v>
      </c>
      <c r="C28" s="30" t="str">
        <f>IF(C27&gt;0,"Renting is Better","Buying is Better")</f>
        <v>Buying is Better</v>
      </c>
      <c r="D28" s="31"/>
      <c r="F28" s="25" t="s">
        <v>48</v>
      </c>
    </row>
    <row r="29" spans="2:12">
      <c r="B29" s="11"/>
      <c r="C29" s="11"/>
      <c r="D29" s="11"/>
      <c r="E29" s="11"/>
      <c r="F29" s="11"/>
    </row>
    <row r="30" spans="2:12" ht="151.5" customHeight="1">
      <c r="B30" s="39" t="s">
        <v>49</v>
      </c>
      <c r="C30" s="40"/>
      <c r="D30" s="40"/>
      <c r="E30" s="40"/>
      <c r="F30" s="41"/>
    </row>
    <row r="31" spans="2:12">
      <c r="B31" s="11"/>
      <c r="C31" s="11"/>
      <c r="D31" s="11"/>
      <c r="E31" s="11"/>
      <c r="F31" s="11"/>
    </row>
    <row r="32" spans="2:12" ht="24" customHeight="1">
      <c r="B32" s="35" t="s">
        <v>50</v>
      </c>
      <c r="C32" s="35"/>
      <c r="D32" s="35"/>
      <c r="E32" s="35"/>
      <c r="F32" s="35"/>
    </row>
  </sheetData>
  <mergeCells count="5">
    <mergeCell ref="F2:F3"/>
    <mergeCell ref="B32:F32"/>
    <mergeCell ref="B2:D2"/>
    <mergeCell ref="B3:D3"/>
    <mergeCell ref="B30:F30"/>
  </mergeCells>
  <conditionalFormatting sqref="C27:C28">
    <cfRule type="cellIs" dxfId="2" priority="3" operator="greaterThan">
      <formula>0</formula>
    </cfRule>
  </conditionalFormatting>
  <conditionalFormatting sqref="C27:C28">
    <cfRule type="cellIs" dxfId="1" priority="2" operator="lessThan">
      <formula>0</formula>
    </cfRule>
  </conditionalFormatting>
  <conditionalFormatting sqref="G12">
    <cfRule type="expression" dxfId="0" priority="1">
      <formula>$C$27&gt;0</formula>
    </cfRule>
  </conditionalFormatting>
  <hyperlinks>
    <hyperlink ref="B3" r:id="rId1" xr:uid="{00000000-0004-0000-0000-000000000000}"/>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01"/>
  <sheetViews>
    <sheetView workbookViewId="0">
      <pane ySplit="1" topLeftCell="A563" activePane="bottomLeft" state="frozen"/>
      <selection pane="bottomLeft" activeCell="G17" sqref="G17"/>
    </sheetView>
  </sheetViews>
  <sheetFormatPr defaultRowHeight="15"/>
  <cols>
    <col min="1" max="1" width="6.7109375" customWidth="1"/>
    <col min="2" max="2" width="7.85546875" customWidth="1"/>
    <col min="3" max="3" width="15.28515625" customWidth="1"/>
    <col min="4" max="5" width="18.7109375" customWidth="1"/>
    <col min="6" max="6" width="17.28515625" customWidth="1"/>
    <col min="7" max="7" width="17.5703125" customWidth="1"/>
  </cols>
  <sheetData>
    <row r="1" spans="1:7" s="2" customFormat="1" ht="30.75">
      <c r="A1" s="1" t="s">
        <v>51</v>
      </c>
      <c r="B1" s="1" t="s">
        <v>52</v>
      </c>
      <c r="C1" s="1" t="s">
        <v>53</v>
      </c>
      <c r="D1" s="1" t="s">
        <v>54</v>
      </c>
      <c r="E1" s="1" t="s">
        <v>55</v>
      </c>
      <c r="F1" s="1" t="s">
        <v>56</v>
      </c>
      <c r="G1" s="1" t="s">
        <v>57</v>
      </c>
    </row>
    <row r="2" spans="1:7">
      <c r="A2">
        <v>1</v>
      </c>
      <c r="B2">
        <f>INT((A2-1)/12)+1</f>
        <v>1</v>
      </c>
      <c r="C2">
        <f>IF(A2&lt;=Input!C9*12, Input!C19, 0)</f>
        <v>53532.164415581618</v>
      </c>
      <c r="D2">
        <f>Input!C10*(1+Input!C11/100)^INT((A2-1)/12)</f>
        <v>20000</v>
      </c>
      <c r="E2">
        <f>C2-D2</f>
        <v>33532.164415581618</v>
      </c>
      <c r="F2">
        <f>Input!C6*Input!C7/100</f>
        <v>1600000</v>
      </c>
      <c r="G2">
        <v>0</v>
      </c>
    </row>
    <row r="3" spans="1:7">
      <c r="A3">
        <f>A2+1</f>
        <v>2</v>
      </c>
      <c r="B3">
        <f>INT((A3-1)/12)+1</f>
        <v>1</v>
      </c>
      <c r="C3">
        <f>IF(A3&lt;=Input!C9*12, Input!C19, 0)</f>
        <v>53532.164415581618</v>
      </c>
      <c r="D3">
        <f>Input!C10*(1+Input!C11/100)^INT((A3-1)/12)</f>
        <v>20000</v>
      </c>
      <c r="E3">
        <f>C3-D3</f>
        <v>33532.164415581618</v>
      </c>
      <c r="F3">
        <f>F2*(1+Input!C13/100/12)+E3</f>
        <v>1645532.1644155816</v>
      </c>
      <c r="G3">
        <f>G2*(1+Input!C13/100/12)+IF(A3&gt;Input!C9*12, Input!C19, 0)</f>
        <v>0</v>
      </c>
    </row>
    <row r="4" spans="1:7">
      <c r="A4">
        <f>A3+1</f>
        <v>3</v>
      </c>
      <c r="B4">
        <f>INT((A4-1)/12)+1</f>
        <v>1</v>
      </c>
      <c r="C4">
        <f>IF(A4&lt;=Input!C9*12, Input!C19, 0)</f>
        <v>53532.164415581618</v>
      </c>
      <c r="D4">
        <f>Input!C10*(1+Input!C11/100)^INT((A4-1)/12)</f>
        <v>20000</v>
      </c>
      <c r="E4">
        <f>C4-D4</f>
        <v>33532.164415581618</v>
      </c>
      <c r="F4">
        <f>F3*(1+Input!C13/100/12)+E4</f>
        <v>1691405.8200642802</v>
      </c>
      <c r="G4">
        <f>G3*(1+Input!C13/100/12)+IF(A4&gt;Input!C9*12, Input!C19, 0)</f>
        <v>0</v>
      </c>
    </row>
    <row r="5" spans="1:7">
      <c r="A5">
        <f>A4+1</f>
        <v>4</v>
      </c>
      <c r="B5">
        <f>INT((A5-1)/12)+1</f>
        <v>1</v>
      </c>
      <c r="C5">
        <f>IF(A5&lt;=Input!C9*12, Input!C19, 0)</f>
        <v>53532.164415581618</v>
      </c>
      <c r="D5">
        <f>Input!C10*(1+Input!C11/100)^INT((A5-1)/12)</f>
        <v>20000</v>
      </c>
      <c r="E5">
        <f>C5-D5</f>
        <v>33532.164415581618</v>
      </c>
      <c r="F5">
        <f>F4*(1+Input!C13/100/12)+E5</f>
        <v>1737623.5281303441</v>
      </c>
      <c r="G5">
        <f>G4*(1+Input!C13/100/12)+IF(A5&gt;Input!C9*12, Input!C19, 0)</f>
        <v>0</v>
      </c>
    </row>
    <row r="6" spans="1:7">
      <c r="A6">
        <f>A5+1</f>
        <v>5</v>
      </c>
      <c r="B6">
        <f>INT((A6-1)/12)+1</f>
        <v>1</v>
      </c>
      <c r="C6">
        <f>IF(A6&lt;=Input!C9*12, Input!C19, 0)</f>
        <v>53532.164415581618</v>
      </c>
      <c r="D6">
        <f>Input!C10*(1+Input!C11/100)^INT((A6-1)/12)</f>
        <v>20000</v>
      </c>
      <c r="E6">
        <f>C6-D6</f>
        <v>33532.164415581618</v>
      </c>
      <c r="F6">
        <f>F5*(1+Input!C13/100/12)+E6</f>
        <v>1784187.8690069034</v>
      </c>
      <c r="G6">
        <f>G5*(1+Input!C13/100/12)+IF(A6&gt;Input!C9*12, Input!C19, 0)</f>
        <v>0</v>
      </c>
    </row>
    <row r="7" spans="1:7">
      <c r="A7">
        <f>A6+1</f>
        <v>6</v>
      </c>
      <c r="B7">
        <f>INT((A7-1)/12)+1</f>
        <v>1</v>
      </c>
      <c r="C7">
        <f>IF(A7&lt;=Input!C9*12, Input!C19, 0)</f>
        <v>53532.164415581618</v>
      </c>
      <c r="D7">
        <f>Input!C10*(1+Input!C11/100)^INT((A7-1)/12)</f>
        <v>20000</v>
      </c>
      <c r="E7">
        <f>C7-D7</f>
        <v>33532.164415581618</v>
      </c>
      <c r="F7">
        <f>F6*(1+Input!C13/100/12)+E7</f>
        <v>1831101.4424400369</v>
      </c>
      <c r="G7">
        <f>G6*(1+Input!C13/100/12)+IF(A7&gt;Input!C9*12, Input!C19, 0)</f>
        <v>0</v>
      </c>
    </row>
    <row r="8" spans="1:7">
      <c r="A8">
        <f>A7+1</f>
        <v>7</v>
      </c>
      <c r="B8">
        <f>INT((A8-1)/12)+1</f>
        <v>1</v>
      </c>
      <c r="C8">
        <f>IF(A8&lt;=Input!C9*12, Input!C19, 0)</f>
        <v>53532.164415581618</v>
      </c>
      <c r="D8">
        <f>Input!C10*(1+Input!C11/100)^INT((A8-1)/12)</f>
        <v>20000</v>
      </c>
      <c r="E8">
        <f>C8-D8</f>
        <v>33532.164415581618</v>
      </c>
      <c r="F8">
        <f>F7*(1+Input!C13/100/12)+E8</f>
        <v>1878366.8676739188</v>
      </c>
      <c r="G8">
        <f>G7*(1+Input!C13/100/12)+IF(A8&gt;Input!C9*12, Input!C19, 0)</f>
        <v>0</v>
      </c>
    </row>
    <row r="9" spans="1:7">
      <c r="A9">
        <f>A8+1</f>
        <v>8</v>
      </c>
      <c r="B9">
        <f>INT((A9-1)/12)+1</f>
        <v>1</v>
      </c>
      <c r="C9">
        <f>IF(A9&lt;=Input!C9*12, Input!C19, 0)</f>
        <v>53532.164415581618</v>
      </c>
      <c r="D9">
        <f>Input!C10*(1+Input!C11/100)^INT((A9-1)/12)</f>
        <v>20000</v>
      </c>
      <c r="E9">
        <f>C9-D9</f>
        <v>33532.164415581618</v>
      </c>
      <c r="F9">
        <f>F8*(1+Input!C13/100/12)+E9</f>
        <v>1925986.7835970549</v>
      </c>
      <c r="G9">
        <f>G8*(1+Input!C13/100/12)+IF(A9&gt;Input!C9*12, Input!C19, 0)</f>
        <v>0</v>
      </c>
    </row>
    <row r="10" spans="1:7">
      <c r="A10">
        <f>A9+1</f>
        <v>9</v>
      </c>
      <c r="B10">
        <f>INT((A10-1)/12)+1</f>
        <v>1</v>
      </c>
      <c r="C10">
        <f>IF(A10&lt;=Input!C9*12, Input!C19, 0)</f>
        <v>53532.164415581618</v>
      </c>
      <c r="D10">
        <f>Input!C10*(1+Input!C11/100)^INT((A10-1)/12)</f>
        <v>20000</v>
      </c>
      <c r="E10">
        <f>C10-D10</f>
        <v>33532.164415581618</v>
      </c>
      <c r="F10">
        <f>F9*(1+Input!C13/100/12)+E10</f>
        <v>1973963.8488896145</v>
      </c>
      <c r="G10">
        <f>G9*(1+Input!C13/100/12)+IF(A10&gt;Input!C9*12, Input!C19, 0)</f>
        <v>0</v>
      </c>
    </row>
    <row r="11" spans="1:7">
      <c r="A11">
        <f>A10+1</f>
        <v>10</v>
      </c>
      <c r="B11">
        <f>INT((A11-1)/12)+1</f>
        <v>1</v>
      </c>
      <c r="C11">
        <f>IF(A11&lt;=Input!C9*12, Input!C19, 0)</f>
        <v>53532.164415581618</v>
      </c>
      <c r="D11">
        <f>Input!C10*(1+Input!C11/100)^INT((A11-1)/12)</f>
        <v>20000</v>
      </c>
      <c r="E11">
        <f>C11-D11</f>
        <v>33532.164415581618</v>
      </c>
      <c r="F11">
        <f>F10*(1+Input!C13/100/12)+E11</f>
        <v>2022300.7421718682</v>
      </c>
      <c r="G11">
        <f>G10*(1+Input!C13/100/12)+IF(A11&gt;Input!C9*12, Input!C19, 0)</f>
        <v>0</v>
      </c>
    </row>
    <row r="12" spans="1:7">
      <c r="A12">
        <f>A11+1</f>
        <v>11</v>
      </c>
      <c r="B12">
        <f>INT((A12-1)/12)+1</f>
        <v>1</v>
      </c>
      <c r="C12">
        <f>IF(A12&lt;=Input!C9*12, Input!C19, 0)</f>
        <v>53532.164415581618</v>
      </c>
      <c r="D12">
        <f>Input!C10*(1+Input!C11/100)^INT((A12-1)/12)</f>
        <v>20000</v>
      </c>
      <c r="E12">
        <f>C12-D12</f>
        <v>33532.164415581618</v>
      </c>
      <c r="F12">
        <f>F11*(1+Input!C13/100/12)+E12</f>
        <v>2071000.162153739</v>
      </c>
      <c r="G12">
        <f>G11*(1+Input!C13/100/12)+IF(A12&gt;Input!C9*12, Input!C19, 0)</f>
        <v>0</v>
      </c>
    </row>
    <row r="13" spans="1:7">
      <c r="A13">
        <f>A12+1</f>
        <v>12</v>
      </c>
      <c r="B13">
        <f>INT((A13-1)/12)+1</f>
        <v>1</v>
      </c>
      <c r="C13">
        <f>IF(A13&lt;=Input!C9*12, Input!C19, 0)</f>
        <v>53532.164415581618</v>
      </c>
      <c r="D13">
        <f>Input!C10*(1+Input!C11/100)^INT((A13-1)/12)</f>
        <v>20000</v>
      </c>
      <c r="E13">
        <f>C13-D13</f>
        <v>33532.164415581618</v>
      </c>
      <c r="F13">
        <f>F12*(1+Input!C13/100/12)+E13</f>
        <v>2120064.8277854738</v>
      </c>
      <c r="G13">
        <f>G12*(1+Input!C13/100/12)+IF(A13&gt;Input!C9*12, Input!C19, 0)</f>
        <v>0</v>
      </c>
    </row>
    <row r="14" spans="1:7">
      <c r="A14">
        <f>A13+1</f>
        <v>13</v>
      </c>
      <c r="B14">
        <f>INT((A14-1)/12)+1</f>
        <v>2</v>
      </c>
      <c r="C14">
        <f>IF(A14&lt;=Input!C9*12, Input!C19, 0)</f>
        <v>53532.164415581618</v>
      </c>
      <c r="D14">
        <f>Input!C10*(1+Input!C11/100)^INT((A14-1)/12)</f>
        <v>21400</v>
      </c>
      <c r="E14">
        <f>C14-D14</f>
        <v>32132.164415581618</v>
      </c>
      <c r="F14">
        <f>F13*(1+Input!C13/100/12)+E14</f>
        <v>2168097.4784094468</v>
      </c>
      <c r="G14">
        <f>G13*(1+Input!C13/100/12)+IF(A14&gt;Input!C9*12, Input!C19, 0)</f>
        <v>0</v>
      </c>
    </row>
    <row r="15" spans="1:7">
      <c r="A15">
        <f>A14+1</f>
        <v>14</v>
      </c>
      <c r="B15">
        <f>INT((A15-1)/12)+1</f>
        <v>2</v>
      </c>
      <c r="C15">
        <f>IF(A15&lt;=Input!C9*12, Input!C19, 0)</f>
        <v>53532.164415581618</v>
      </c>
      <c r="D15">
        <f>Input!C10*(1+Input!C11/100)^INT((A15-1)/12)</f>
        <v>21400</v>
      </c>
      <c r="E15">
        <f>C15-D15</f>
        <v>32132.164415581618</v>
      </c>
      <c r="F15">
        <f>F14*(1+Input!C13/100/12)+E15</f>
        <v>2216490.3739130995</v>
      </c>
      <c r="G15">
        <f>G14*(1+Input!C13/100/12)+IF(A15&gt;Input!C9*12, Input!C19, 0)</f>
        <v>0</v>
      </c>
    </row>
    <row r="16" spans="1:7">
      <c r="A16">
        <f>A15+1</f>
        <v>15</v>
      </c>
      <c r="B16">
        <f>INT((A16-1)/12)+1</f>
        <v>2</v>
      </c>
      <c r="C16">
        <f>IF(A16&lt;=Input!C9*12, Input!C19, 0)</f>
        <v>53532.164415581618</v>
      </c>
      <c r="D16">
        <f>Input!C10*(1+Input!C11/100)^INT((A16-1)/12)</f>
        <v>21400</v>
      </c>
      <c r="E16">
        <f>C16-D16</f>
        <v>32132.164415581618</v>
      </c>
      <c r="F16">
        <f>F15*(1+Input!C13/100/12)+E16</f>
        <v>2265246.2161330297</v>
      </c>
      <c r="G16">
        <f>G15*(1+Input!C13/100/12)+IF(A16&gt;Input!C9*12, Input!C19, 0)</f>
        <v>0</v>
      </c>
    </row>
    <row r="17" spans="1:7">
      <c r="A17">
        <f>A16+1</f>
        <v>16</v>
      </c>
      <c r="B17">
        <f>INT((A17-1)/12)+1</f>
        <v>2</v>
      </c>
      <c r="C17">
        <f>IF(A17&lt;=Input!C9*12, Input!C19, 0)</f>
        <v>53532.164415581618</v>
      </c>
      <c r="D17">
        <f>Input!C10*(1+Input!C11/100)^INT((A17-1)/12)</f>
        <v>21400</v>
      </c>
      <c r="E17">
        <f>C17-D17</f>
        <v>32132.164415581618</v>
      </c>
      <c r="F17">
        <f>F16*(1+Input!C13/100/12)+E17</f>
        <v>2314367.7271696092</v>
      </c>
      <c r="G17">
        <f>G16*(1+Input!C13/100/12)+IF(A17&gt;Input!C9*12, Input!C19, 0)</f>
        <v>0</v>
      </c>
    </row>
    <row r="18" spans="1:7">
      <c r="A18">
        <f>A17+1</f>
        <v>17</v>
      </c>
      <c r="B18">
        <f>INT((A18-1)/12)+1</f>
        <v>2</v>
      </c>
      <c r="C18">
        <f>IF(A18&lt;=Input!C9*12, Input!C19, 0)</f>
        <v>53532.164415581618</v>
      </c>
      <c r="D18">
        <f>Input!C10*(1+Input!C11/100)^INT((A18-1)/12)</f>
        <v>21400</v>
      </c>
      <c r="E18">
        <f>C18-D18</f>
        <v>32132.164415581618</v>
      </c>
      <c r="F18">
        <f>F17*(1+Input!C13/100/12)+E18</f>
        <v>2363857.6495389631</v>
      </c>
      <c r="G18">
        <f>G17*(1+Input!C13/100/12)+IF(A18&gt;Input!C9*12, Input!C19, 0)</f>
        <v>0</v>
      </c>
    </row>
    <row r="19" spans="1:7">
      <c r="A19">
        <f>A18+1</f>
        <v>18</v>
      </c>
      <c r="B19">
        <f>INT((A19-1)/12)+1</f>
        <v>2</v>
      </c>
      <c r="C19">
        <f>IF(A19&lt;=Input!C9*12, Input!C19, 0)</f>
        <v>53532.164415581618</v>
      </c>
      <c r="D19">
        <f>Input!C10*(1+Input!C11/100)^INT((A19-1)/12)</f>
        <v>21400</v>
      </c>
      <c r="E19">
        <f>C19-D19</f>
        <v>32132.164415581618</v>
      </c>
      <c r="F19">
        <f>F18*(1+Input!C13/100/12)+E19</f>
        <v>2413718.746326087</v>
      </c>
      <c r="G19">
        <f>G18*(1+Input!C13/100/12)+IF(A19&gt;Input!C9*12, Input!C19, 0)</f>
        <v>0</v>
      </c>
    </row>
    <row r="20" spans="1:7">
      <c r="A20">
        <f>A19+1</f>
        <v>19</v>
      </c>
      <c r="B20">
        <f>INT((A20-1)/12)+1</f>
        <v>2</v>
      </c>
      <c r="C20">
        <f>IF(A20&lt;=Input!C9*12, Input!C19, 0)</f>
        <v>53532.164415581618</v>
      </c>
      <c r="D20">
        <f>Input!C10*(1+Input!C11/100)^INT((A20-1)/12)</f>
        <v>21400</v>
      </c>
      <c r="E20">
        <f>C20-D20</f>
        <v>32132.164415581618</v>
      </c>
      <c r="F20">
        <f>F19*(1+Input!C13/100/12)+E20</f>
        <v>2463953.8013391146</v>
      </c>
      <c r="G20">
        <f>G19*(1+Input!C13/100/12)+IF(A20&gt;Input!C9*12, Input!C19, 0)</f>
        <v>0</v>
      </c>
    </row>
    <row r="21" spans="1:7">
      <c r="A21">
        <f>A20+1</f>
        <v>20</v>
      </c>
      <c r="B21">
        <f>INT((A21-1)/12)+1</f>
        <v>2</v>
      </c>
      <c r="C21">
        <f>IF(A21&lt;=Input!C9*12, Input!C19, 0)</f>
        <v>53532.164415581618</v>
      </c>
      <c r="D21">
        <f>Input!C10*(1+Input!C11/100)^INT((A21-1)/12)</f>
        <v>21400</v>
      </c>
      <c r="E21">
        <f>C21-D21</f>
        <v>32132.164415581618</v>
      </c>
      <c r="F21">
        <f>F20*(1+Input!C13/100/12)+E21</f>
        <v>2514565.6192647396</v>
      </c>
      <c r="G21">
        <f>G20*(1+Input!C13/100/12)+IF(A21&gt;Input!C9*12, Input!C19, 0)</f>
        <v>0</v>
      </c>
    </row>
    <row r="22" spans="1:7">
      <c r="A22">
        <f>A21+1</f>
        <v>21</v>
      </c>
      <c r="B22">
        <f>INT((A22-1)/12)+1</f>
        <v>2</v>
      </c>
      <c r="C22">
        <f>IF(A22&lt;=Input!C9*12, Input!C19, 0)</f>
        <v>53532.164415581618</v>
      </c>
      <c r="D22">
        <f>Input!C10*(1+Input!C11/100)^INT((A22-1)/12)</f>
        <v>21400</v>
      </c>
      <c r="E22">
        <f>C22-D22</f>
        <v>32132.164415581618</v>
      </c>
      <c r="F22">
        <f>F21*(1+Input!C13/100/12)+E22</f>
        <v>2565557.0258248071</v>
      </c>
      <c r="G22">
        <f>G21*(1+Input!C13/100/12)+IF(A22&gt;Input!C9*12, Input!C19, 0)</f>
        <v>0</v>
      </c>
    </row>
    <row r="23" spans="1:7">
      <c r="A23">
        <f>A22+1</f>
        <v>22</v>
      </c>
      <c r="B23">
        <f>INT((A23-1)/12)+1</f>
        <v>2</v>
      </c>
      <c r="C23">
        <f>IF(A23&lt;=Input!C9*12, Input!C19, 0)</f>
        <v>53532.164415581618</v>
      </c>
      <c r="D23">
        <f>Input!C10*(1+Input!C11/100)^INT((A23-1)/12)</f>
        <v>21400</v>
      </c>
      <c r="E23">
        <f>C23-D23</f>
        <v>32132.164415581618</v>
      </c>
      <c r="F23">
        <f>F22*(1+Input!C13/100/12)+E23</f>
        <v>2616930.8679340747</v>
      </c>
      <c r="G23">
        <f>G22*(1+Input!C13/100/12)+IF(A23&gt;Input!C9*12, Input!C19, 0)</f>
        <v>0</v>
      </c>
    </row>
    <row r="24" spans="1:7">
      <c r="A24">
        <f>A23+1</f>
        <v>23</v>
      </c>
      <c r="B24">
        <f>INT((A24-1)/12)+1</f>
        <v>2</v>
      </c>
      <c r="C24">
        <f>IF(A24&lt;=Input!C9*12, Input!C19, 0)</f>
        <v>53532.164415581618</v>
      </c>
      <c r="D24">
        <f>Input!C10*(1+Input!C11/100)^INT((A24-1)/12)</f>
        <v>21400</v>
      </c>
      <c r="E24">
        <f>C24-D24</f>
        <v>32132.164415581618</v>
      </c>
      <c r="F24">
        <f>F23*(1+Input!C13/100/12)+E24</f>
        <v>2668690.0138591621</v>
      </c>
      <c r="G24">
        <f>G23*(1+Input!C13/100/12)+IF(A24&gt;Input!C9*12, Input!C19, 0)</f>
        <v>0</v>
      </c>
    </row>
    <row r="25" spans="1:7">
      <c r="A25">
        <f>A24+1</f>
        <v>24</v>
      </c>
      <c r="B25">
        <f>INT((A25-1)/12)+1</f>
        <v>2</v>
      </c>
      <c r="C25">
        <f>IF(A25&lt;=Input!C9*12, Input!C19, 0)</f>
        <v>53532.164415581618</v>
      </c>
      <c r="D25">
        <f>Input!C10*(1+Input!C11/100)^INT((A25-1)/12)</f>
        <v>21400</v>
      </c>
      <c r="E25">
        <f>C25-D25</f>
        <v>32132.164415581618</v>
      </c>
      <c r="F25">
        <f>F24*(1+Input!C13/100/12)+E25</f>
        <v>2720837.3533786875</v>
      </c>
      <c r="G25">
        <f>G24*(1+Input!C13/100/12)+IF(A25&gt;Input!C9*12, Input!C19, 0)</f>
        <v>0</v>
      </c>
    </row>
    <row r="26" spans="1:7">
      <c r="A26">
        <f>A25+1</f>
        <v>25</v>
      </c>
      <c r="B26">
        <f>INT((A26-1)/12)+1</f>
        <v>3</v>
      </c>
      <c r="C26">
        <f>IF(A26&lt;=Input!C9*12, Input!C19, 0)</f>
        <v>53532.164415581618</v>
      </c>
      <c r="D26">
        <f>Input!C10*(1+Input!C11/100)^INT((A26-1)/12)</f>
        <v>22898</v>
      </c>
      <c r="E26">
        <f>C26-D26</f>
        <v>30634.164415581618</v>
      </c>
      <c r="F26">
        <f>F25*(1+Input!C13/100/12)+E26</f>
        <v>2771877.7979446095</v>
      </c>
      <c r="G26">
        <f>G25*(1+Input!C13/100/12)+IF(A26&gt;Input!C9*12, Input!C19, 0)</f>
        <v>0</v>
      </c>
    </row>
    <row r="27" spans="1:7">
      <c r="A27">
        <f>A26+1</f>
        <v>26</v>
      </c>
      <c r="B27">
        <f>INT((A27-1)/12)+1</f>
        <v>3</v>
      </c>
      <c r="C27">
        <f>IF(A27&lt;=Input!C9*12, Input!C19, 0)</f>
        <v>53532.164415581618</v>
      </c>
      <c r="D27">
        <f>Input!C10*(1+Input!C11/100)^INT((A27-1)/12)</f>
        <v>22898</v>
      </c>
      <c r="E27">
        <f>C27-D27</f>
        <v>30634.164415581618</v>
      </c>
      <c r="F27">
        <f>F26*(1+Input!C13/100/12)+E27</f>
        <v>2823301.0458447761</v>
      </c>
      <c r="G27">
        <f>G26*(1+Input!C13/100/12)+IF(A27&gt;Input!C9*12, Input!C19, 0)</f>
        <v>0</v>
      </c>
    </row>
    <row r="28" spans="1:7">
      <c r="A28">
        <f>A27+1</f>
        <v>27</v>
      </c>
      <c r="B28">
        <f>INT((A28-1)/12)+1</f>
        <v>3</v>
      </c>
      <c r="C28">
        <f>IF(A28&lt;=Input!C9*12, Input!C19, 0)</f>
        <v>53532.164415581618</v>
      </c>
      <c r="D28">
        <f>Input!C10*(1+Input!C11/100)^INT((A28-1)/12)</f>
        <v>22898</v>
      </c>
      <c r="E28">
        <f>C28-D28</f>
        <v>30634.164415581618</v>
      </c>
      <c r="F28">
        <f>F27*(1+Input!C13/100/12)+E28</f>
        <v>2875109.9681041939</v>
      </c>
      <c r="G28">
        <f>G27*(1+Input!C13/100/12)+IF(A28&gt;Input!C9*12, Input!C19, 0)</f>
        <v>0</v>
      </c>
    </row>
    <row r="29" spans="1:7">
      <c r="A29">
        <f>A28+1</f>
        <v>28</v>
      </c>
      <c r="B29">
        <f>INT((A29-1)/12)+1</f>
        <v>3</v>
      </c>
      <c r="C29">
        <f>IF(A29&lt;=Input!C9*12, Input!C19, 0)</f>
        <v>53532.164415581618</v>
      </c>
      <c r="D29">
        <f>Input!C10*(1+Input!C11/100)^INT((A29-1)/12)</f>
        <v>22898</v>
      </c>
      <c r="E29">
        <f>C29-D29</f>
        <v>30634.164415581618</v>
      </c>
      <c r="F29">
        <f>F28*(1+Input!C13/100/12)+E29</f>
        <v>2927307.4572805571</v>
      </c>
      <c r="G29">
        <f>G28*(1+Input!C13/100/12)+IF(A29&gt;Input!C9*12, Input!C19, 0)</f>
        <v>0</v>
      </c>
    </row>
    <row r="30" spans="1:7">
      <c r="A30">
        <f>A29+1</f>
        <v>29</v>
      </c>
      <c r="B30">
        <f>INT((A30-1)/12)+1</f>
        <v>3</v>
      </c>
      <c r="C30">
        <f>IF(A30&lt;=Input!C9*12, Input!C19, 0)</f>
        <v>53532.164415581618</v>
      </c>
      <c r="D30">
        <f>Input!C10*(1+Input!C11/100)^INT((A30-1)/12)</f>
        <v>22898</v>
      </c>
      <c r="E30">
        <f>C30-D30</f>
        <v>30634.164415581618</v>
      </c>
      <c r="F30">
        <f>F29*(1+Input!C13/100/12)+E30</f>
        <v>2979896.4276257432</v>
      </c>
      <c r="G30">
        <f>G29*(1+Input!C13/100/12)+IF(A30&gt;Input!C9*12, Input!C19, 0)</f>
        <v>0</v>
      </c>
    </row>
    <row r="31" spans="1:7">
      <c r="A31">
        <f>A30+1</f>
        <v>30</v>
      </c>
      <c r="B31">
        <f>INT((A31-1)/12)+1</f>
        <v>3</v>
      </c>
      <c r="C31">
        <f>IF(A31&lt;=Input!C9*12, Input!C19, 0)</f>
        <v>53532.164415581618</v>
      </c>
      <c r="D31">
        <f>Input!C10*(1+Input!C11/100)^INT((A31-1)/12)</f>
        <v>22898</v>
      </c>
      <c r="E31">
        <f>C31-D31</f>
        <v>30634.164415581618</v>
      </c>
      <c r="F31">
        <f>F30*(1+Input!C13/100/12)+E31</f>
        <v>3032879.8152485183</v>
      </c>
      <c r="G31">
        <f>G30*(1+Input!C13/100/12)+IF(A31&gt;Input!C9*12, Input!C19, 0)</f>
        <v>0</v>
      </c>
    </row>
    <row r="32" spans="1:7">
      <c r="A32">
        <f>A31+1</f>
        <v>31</v>
      </c>
      <c r="B32">
        <f>INT((A32-1)/12)+1</f>
        <v>3</v>
      </c>
      <c r="C32">
        <f>IF(A32&lt;=Input!C9*12, Input!C19, 0)</f>
        <v>53532.164415581618</v>
      </c>
      <c r="D32">
        <f>Input!C10*(1+Input!C11/100)^INT((A32-1)/12)</f>
        <v>22898</v>
      </c>
      <c r="E32">
        <f>C32-D32</f>
        <v>30634.164415581618</v>
      </c>
      <c r="F32">
        <f>F31*(1+Input!C13/100/12)+E32</f>
        <v>3086260.5782784638</v>
      </c>
      <c r="G32">
        <f>G31*(1+Input!C13/100/12)+IF(A32&gt;Input!C9*12, Input!C19, 0)</f>
        <v>0</v>
      </c>
    </row>
    <row r="33" spans="1:7">
      <c r="A33">
        <f>A32+1</f>
        <v>32</v>
      </c>
      <c r="B33">
        <f>INT((A33-1)/12)+1</f>
        <v>3</v>
      </c>
      <c r="C33">
        <f>IF(A33&lt;=Input!C9*12, Input!C19, 0)</f>
        <v>53532.164415581618</v>
      </c>
      <c r="D33">
        <f>Input!C10*(1+Input!C11/100)^INT((A33-1)/12)</f>
        <v>22898</v>
      </c>
      <c r="E33">
        <f>C33-D33</f>
        <v>30634.164415581618</v>
      </c>
      <c r="F33">
        <f>F32*(1+Input!C13/100/12)+E33</f>
        <v>3140041.6970311343</v>
      </c>
      <c r="G33">
        <f>G32*(1+Input!C13/100/12)+IF(A33&gt;Input!C9*12, Input!C19, 0)</f>
        <v>0</v>
      </c>
    </row>
    <row r="34" spans="1:7">
      <c r="A34">
        <f>A33+1</f>
        <v>33</v>
      </c>
      <c r="B34">
        <f>INT((A34-1)/12)+1</f>
        <v>3</v>
      </c>
      <c r="C34">
        <f>IF(A34&lt;=Input!C9*12, Input!C19, 0)</f>
        <v>53532.164415581618</v>
      </c>
      <c r="D34">
        <f>Input!C10*(1+Input!C11/100)^INT((A34-1)/12)</f>
        <v>22898</v>
      </c>
      <c r="E34">
        <f>C34-D34</f>
        <v>30634.164415581618</v>
      </c>
      <c r="F34">
        <f>F33*(1+Input!C13/100/12)+E34</f>
        <v>3194226.1741744494</v>
      </c>
      <c r="G34">
        <f>G33*(1+Input!C13/100/12)+IF(A34&gt;Input!C9*12, Input!C19, 0)</f>
        <v>0</v>
      </c>
    </row>
    <row r="35" spans="1:7">
      <c r="A35">
        <f>A34+1</f>
        <v>34</v>
      </c>
      <c r="B35">
        <f>INT((A35-1)/12)+1</f>
        <v>3</v>
      </c>
      <c r="C35">
        <f>IF(A35&lt;=Input!C9*12, Input!C19, 0)</f>
        <v>53532.164415581618</v>
      </c>
      <c r="D35">
        <f>Input!C10*(1+Input!C11/100)^INT((A35-1)/12)</f>
        <v>22898</v>
      </c>
      <c r="E35">
        <f>C35-D35</f>
        <v>30634.164415581618</v>
      </c>
      <c r="F35">
        <f>F34*(1+Input!C13/100/12)+E35</f>
        <v>3248817.0348963398</v>
      </c>
      <c r="G35">
        <f>G34*(1+Input!C13/100/12)+IF(A35&gt;Input!C9*12, Input!C19, 0)</f>
        <v>0</v>
      </c>
    </row>
    <row r="36" spans="1:7">
      <c r="A36">
        <f>A35+1</f>
        <v>35</v>
      </c>
      <c r="B36">
        <f>INT((A36-1)/12)+1</f>
        <v>3</v>
      </c>
      <c r="C36">
        <f>IF(A36&lt;=Input!C9*12, Input!C19, 0)</f>
        <v>53532.164415581618</v>
      </c>
      <c r="D36">
        <f>Input!C10*(1+Input!C11/100)^INT((A36-1)/12)</f>
        <v>22898</v>
      </c>
      <c r="E36">
        <f>C36-D36</f>
        <v>30634.164415581618</v>
      </c>
      <c r="F36">
        <f>F35*(1+Input!C13/100/12)+E36</f>
        <v>3303817.3270736439</v>
      </c>
      <c r="G36">
        <f>G35*(1+Input!C13/100/12)+IF(A36&gt;Input!C9*12, Input!C19, 0)</f>
        <v>0</v>
      </c>
    </row>
    <row r="37" spans="1:7">
      <c r="A37">
        <f>A36+1</f>
        <v>36</v>
      </c>
      <c r="B37">
        <f>INT((A37-1)/12)+1</f>
        <v>3</v>
      </c>
      <c r="C37">
        <f>IF(A37&lt;=Input!C9*12, Input!C19, 0)</f>
        <v>53532.164415581618</v>
      </c>
      <c r="D37">
        <f>Input!C10*(1+Input!C11/100)^INT((A37-1)/12)</f>
        <v>22898</v>
      </c>
      <c r="E37">
        <f>C37-D37</f>
        <v>30634.164415581618</v>
      </c>
      <c r="F37">
        <f>F36*(1+Input!C13/100/12)+E37</f>
        <v>3359230.1214422779</v>
      </c>
      <c r="G37">
        <f>G36*(1+Input!C13/100/12)+IF(A37&gt;Input!C9*12, Input!C19, 0)</f>
        <v>0</v>
      </c>
    </row>
    <row r="38" spans="1:7">
      <c r="A38">
        <f>A37+1</f>
        <v>37</v>
      </c>
      <c r="B38">
        <f>INT((A38-1)/12)+1</f>
        <v>4</v>
      </c>
      <c r="C38">
        <f>IF(A38&lt;=Input!C9*12, Input!C19, 0)</f>
        <v>53532.164415581618</v>
      </c>
      <c r="D38">
        <f>Input!C10*(1+Input!C11/100)^INT((A38-1)/12)</f>
        <v>24500.86</v>
      </c>
      <c r="E38">
        <f>C38-D38</f>
        <v>29031.304415581617</v>
      </c>
      <c r="F38">
        <f>F37*(1+Input!C13/100/12)+E38</f>
        <v>3413455.6517686769</v>
      </c>
      <c r="G38">
        <f>G37*(1+Input!C13/100/12)+IF(A38&gt;Input!C9*12, Input!C19, 0)</f>
        <v>0</v>
      </c>
    </row>
    <row r="39" spans="1:7">
      <c r="A39">
        <f>A38+1</f>
        <v>38</v>
      </c>
      <c r="B39">
        <f>INT((A39-1)/12)+1</f>
        <v>4</v>
      </c>
      <c r="C39">
        <f>IF(A39&lt;=Input!C9*12, Input!C19, 0)</f>
        <v>53532.164415581618</v>
      </c>
      <c r="D39">
        <f>Input!C10*(1+Input!C11/100)^INT((A39-1)/12)</f>
        <v>24500.86</v>
      </c>
      <c r="E39">
        <f>C39-D39</f>
        <v>29031.304415581617</v>
      </c>
      <c r="F39">
        <f>F38*(1+Input!C13/100/12)+E39</f>
        <v>3468087.8735725242</v>
      </c>
      <c r="G39">
        <f>G38*(1+Input!C13/100/12)+IF(A39&gt;Input!C9*12, Input!C19, 0)</f>
        <v>0</v>
      </c>
    </row>
    <row r="40" spans="1:7">
      <c r="A40">
        <f>A39+1</f>
        <v>39</v>
      </c>
      <c r="B40">
        <f>INT((A40-1)/12)+1</f>
        <v>4</v>
      </c>
      <c r="C40">
        <f>IF(A40&lt;=Input!C9*12, Input!C19, 0)</f>
        <v>53532.164415581618</v>
      </c>
      <c r="D40">
        <f>Input!C10*(1+Input!C11/100)^INT((A40-1)/12)</f>
        <v>24500.86</v>
      </c>
      <c r="E40">
        <f>C40-D40</f>
        <v>29031.304415581617</v>
      </c>
      <c r="F40">
        <f>F39*(1+Input!C13/100/12)+E40</f>
        <v>3523129.8370399</v>
      </c>
      <c r="G40">
        <f>G39*(1+Input!C13/100/12)+IF(A40&gt;Input!C9*12, Input!C19, 0)</f>
        <v>0</v>
      </c>
    </row>
    <row r="41" spans="1:7">
      <c r="A41">
        <f>A40+1</f>
        <v>40</v>
      </c>
      <c r="B41">
        <f>INT((A41-1)/12)+1</f>
        <v>4</v>
      </c>
      <c r="C41">
        <f>IF(A41&lt;=Input!C9*12, Input!C19, 0)</f>
        <v>53532.164415581618</v>
      </c>
      <c r="D41">
        <f>Input!C10*(1+Input!C11/100)^INT((A41-1)/12)</f>
        <v>24500.86</v>
      </c>
      <c r="E41">
        <f>C41-D41</f>
        <v>29031.304415581617</v>
      </c>
      <c r="F41">
        <f>F40*(1+Input!C13/100/12)+E41</f>
        <v>3578584.6152332812</v>
      </c>
      <c r="G41">
        <f>G40*(1+Input!C13/100/12)+IF(A41&gt;Input!C9*12, Input!C19, 0)</f>
        <v>0</v>
      </c>
    </row>
    <row r="42" spans="1:7">
      <c r="A42">
        <f>A41+1</f>
        <v>41</v>
      </c>
      <c r="B42">
        <f>INT((A42-1)/12)+1</f>
        <v>4</v>
      </c>
      <c r="C42">
        <f>IF(A42&lt;=Input!C9*12, Input!C19, 0)</f>
        <v>53532.164415581618</v>
      </c>
      <c r="D42">
        <f>Input!C10*(1+Input!C11/100)^INT((A42-1)/12)</f>
        <v>24500.86</v>
      </c>
      <c r="E42">
        <f>C42-D42</f>
        <v>29031.304415581617</v>
      </c>
      <c r="F42">
        <f>F41*(1+Input!C13/100/12)+E42</f>
        <v>3634455.3042631126</v>
      </c>
      <c r="G42">
        <f>G41*(1+Input!C13/100/12)+IF(A42&gt;Input!C9*12, Input!C19, 0)</f>
        <v>0</v>
      </c>
    </row>
    <row r="43" spans="1:7">
      <c r="A43">
        <f>A42+1</f>
        <v>42</v>
      </c>
      <c r="B43">
        <f>INT((A43-1)/12)+1</f>
        <v>4</v>
      </c>
      <c r="C43">
        <f>IF(A43&lt;=Input!C9*12, Input!C19, 0)</f>
        <v>53532.164415581618</v>
      </c>
      <c r="D43">
        <f>Input!C10*(1+Input!C11/100)^INT((A43-1)/12)</f>
        <v>24500.86</v>
      </c>
      <c r="E43">
        <f>C43-D43</f>
        <v>29031.304415581617</v>
      </c>
      <c r="F43">
        <f>F42*(1+Input!C13/100/12)+E43</f>
        <v>3690745.023460668</v>
      </c>
      <c r="G43">
        <f>G42*(1+Input!C13/100/12)+IF(A43&gt;Input!C9*12, Input!C19, 0)</f>
        <v>0</v>
      </c>
    </row>
    <row r="44" spans="1:7">
      <c r="A44">
        <f>A43+1</f>
        <v>43</v>
      </c>
      <c r="B44">
        <f>INT((A44-1)/12)+1</f>
        <v>4</v>
      </c>
      <c r="C44">
        <f>IF(A44&lt;=Input!C9*12, Input!C19, 0)</f>
        <v>53532.164415581618</v>
      </c>
      <c r="D44">
        <f>Input!C10*(1+Input!C11/100)^INT((A44-1)/12)</f>
        <v>24500.86</v>
      </c>
      <c r="E44">
        <f>C44-D44</f>
        <v>29031.304415581617</v>
      </c>
      <c r="F44">
        <f>F43*(1+Input!C13/100/12)+E44</f>
        <v>3747456.9155522049</v>
      </c>
      <c r="G44">
        <f>G43*(1+Input!C13/100/12)+IF(A44&gt;Input!C9*12, Input!C19, 0)</f>
        <v>0</v>
      </c>
    </row>
    <row r="45" spans="1:7">
      <c r="A45">
        <f>A44+1</f>
        <v>44</v>
      </c>
      <c r="B45">
        <f>INT((A45-1)/12)+1</f>
        <v>4</v>
      </c>
      <c r="C45">
        <f>IF(A45&lt;=Input!C9*12, Input!C19, 0)</f>
        <v>53532.164415581618</v>
      </c>
      <c r="D45">
        <f>Input!C10*(1+Input!C11/100)^INT((A45-1)/12)</f>
        <v>24500.86</v>
      </c>
      <c r="E45">
        <f>C45-D45</f>
        <v>29031.304415581617</v>
      </c>
      <c r="F45">
        <f>F44*(1+Input!C13/100/12)+E45</f>
        <v>3804594.1468344284</v>
      </c>
      <c r="G45">
        <f>G44*(1+Input!C13/100/12)+IF(A45&gt;Input!C9*12, Input!C19, 0)</f>
        <v>0</v>
      </c>
    </row>
    <row r="46" spans="1:7">
      <c r="A46">
        <f>A45+1</f>
        <v>45</v>
      </c>
      <c r="B46">
        <f>INT((A46-1)/12)+1</f>
        <v>4</v>
      </c>
      <c r="C46">
        <f>IF(A46&lt;=Input!C9*12, Input!C19, 0)</f>
        <v>53532.164415581618</v>
      </c>
      <c r="D46">
        <f>Input!C10*(1+Input!C11/100)^INT((A46-1)/12)</f>
        <v>24500.86</v>
      </c>
      <c r="E46">
        <f>C46-D46</f>
        <v>29031.304415581617</v>
      </c>
      <c r="F46">
        <f>F45*(1+Input!C13/100/12)+E46</f>
        <v>3862159.9073512685</v>
      </c>
      <c r="G46">
        <f>G45*(1+Input!C13/100/12)+IF(A46&gt;Input!C9*12, Input!C19, 0)</f>
        <v>0</v>
      </c>
    </row>
    <row r="47" spans="1:7">
      <c r="A47">
        <f>A46+1</f>
        <v>46</v>
      </c>
      <c r="B47">
        <f>INT((A47-1)/12)+1</f>
        <v>4</v>
      </c>
      <c r="C47">
        <f>IF(A47&lt;=Input!C9*12, Input!C19, 0)</f>
        <v>53532.164415581618</v>
      </c>
      <c r="D47">
        <f>Input!C10*(1+Input!C11/100)^INT((A47-1)/12)</f>
        <v>24500.86</v>
      </c>
      <c r="E47">
        <f>C47-D47</f>
        <v>29031.304415581617</v>
      </c>
      <c r="F47">
        <f>F46*(1+Input!C13/100/12)+E47</f>
        <v>3920157.411071985</v>
      </c>
      <c r="G47">
        <f>G46*(1+Input!C13/100/12)+IF(A47&gt;Input!C9*12, Input!C19, 0)</f>
        <v>0</v>
      </c>
    </row>
    <row r="48" spans="1:7">
      <c r="A48">
        <f>A47+1</f>
        <v>47</v>
      </c>
      <c r="B48">
        <f>INT((A48-1)/12)+1</f>
        <v>4</v>
      </c>
      <c r="C48">
        <f>IF(A48&lt;=Input!C9*12, Input!C19, 0)</f>
        <v>53532.164415581618</v>
      </c>
      <c r="D48">
        <f>Input!C10*(1+Input!C11/100)^INT((A48-1)/12)</f>
        <v>24500.86</v>
      </c>
      <c r="E48">
        <f>C48-D48</f>
        <v>29031.304415581617</v>
      </c>
      <c r="F48">
        <f>F47*(1+Input!C13/100/12)+E48</f>
        <v>3978589.896070607</v>
      </c>
      <c r="G48">
        <f>G47*(1+Input!C13/100/12)+IF(A48&gt;Input!C9*12, Input!C19, 0)</f>
        <v>0</v>
      </c>
    </row>
    <row r="49" spans="1:7">
      <c r="A49">
        <f>A48+1</f>
        <v>48</v>
      </c>
      <c r="B49">
        <f>INT((A49-1)/12)+1</f>
        <v>4</v>
      </c>
      <c r="C49">
        <f>IF(A49&lt;=Input!C9*12, Input!C19, 0)</f>
        <v>53532.164415581618</v>
      </c>
      <c r="D49">
        <f>Input!C10*(1+Input!C11/100)^INT((A49-1)/12)</f>
        <v>24500.86</v>
      </c>
      <c r="E49">
        <f>C49-D49</f>
        <v>29031.304415581617</v>
      </c>
      <c r="F49">
        <f>F48*(1+Input!C13/100/12)+E49</f>
        <v>4037460.6247067186</v>
      </c>
      <c r="G49">
        <f>G48*(1+Input!C13/100/12)+IF(A49&gt;Input!C9*12, Input!C19, 0)</f>
        <v>0</v>
      </c>
    </row>
    <row r="50" spans="1:7">
      <c r="A50">
        <f>A49+1</f>
        <v>49</v>
      </c>
      <c r="B50">
        <f>INT((A50-1)/12)+1</f>
        <v>5</v>
      </c>
      <c r="C50">
        <f>IF(A50&lt;=Input!C9*12, Input!C19, 0)</f>
        <v>53532.164415581618</v>
      </c>
      <c r="D50">
        <f>Input!C10*(1+Input!C11/100)^INT((A50-1)/12)</f>
        <v>26215.9202</v>
      </c>
      <c r="E50">
        <f>C50-D50</f>
        <v>27316.244215581617</v>
      </c>
      <c r="F50">
        <f>F49*(1+Input!C13/100/12)+E50</f>
        <v>4095057.8236076008</v>
      </c>
      <c r="G50">
        <f>G49*(1+Input!C13/100/12)+IF(A50&gt;Input!C9*12, Input!C19, 0)</f>
        <v>0</v>
      </c>
    </row>
    <row r="51" spans="1:7">
      <c r="A51">
        <f>A50+1</f>
        <v>50</v>
      </c>
      <c r="B51">
        <f>INT((A51-1)/12)+1</f>
        <v>5</v>
      </c>
      <c r="C51">
        <f>IF(A51&lt;=Input!C9*12, Input!C19, 0)</f>
        <v>53532.164415581618</v>
      </c>
      <c r="D51">
        <f>Input!C10*(1+Input!C11/100)^INT((A51-1)/12)</f>
        <v>26215.9202</v>
      </c>
      <c r="E51">
        <f>C51-D51</f>
        <v>27316.244215581617</v>
      </c>
      <c r="F51">
        <f>F50*(1+Input!C13/100/12)+E51</f>
        <v>4153087.0015002396</v>
      </c>
      <c r="G51">
        <f>G50*(1+Input!C13/100/12)+IF(A51&gt;Input!C9*12, Input!C19, 0)</f>
        <v>0</v>
      </c>
    </row>
    <row r="52" spans="1:7">
      <c r="A52">
        <f>A51+1</f>
        <v>51</v>
      </c>
      <c r="B52">
        <f>INT((A52-1)/12)+1</f>
        <v>5</v>
      </c>
      <c r="C52">
        <f>IF(A52&lt;=Input!C9*12, Input!C19, 0)</f>
        <v>53532.164415581618</v>
      </c>
      <c r="D52">
        <f>Input!C10*(1+Input!C11/100)^INT((A52-1)/12)</f>
        <v>26215.9202</v>
      </c>
      <c r="E52">
        <f>C52-D52</f>
        <v>27316.244215581617</v>
      </c>
      <c r="F52">
        <f>F51*(1+Input!C13/100/12)+E52</f>
        <v>4211551.3982270733</v>
      </c>
      <c r="G52">
        <f>G51*(1+Input!C13/100/12)+IF(A52&gt;Input!C9*12, Input!C19, 0)</f>
        <v>0</v>
      </c>
    </row>
    <row r="53" spans="1:7">
      <c r="A53">
        <f>A52+1</f>
        <v>52</v>
      </c>
      <c r="B53">
        <f>INT((A53-1)/12)+1</f>
        <v>5</v>
      </c>
      <c r="C53">
        <f>IF(A53&lt;=Input!C9*12, Input!C19, 0)</f>
        <v>53532.164415581618</v>
      </c>
      <c r="D53">
        <f>Input!C10*(1+Input!C11/100)^INT((A53-1)/12)</f>
        <v>26215.9202</v>
      </c>
      <c r="E53">
        <f>C53-D53</f>
        <v>27316.244215581617</v>
      </c>
      <c r="F53">
        <f>F52*(1+Input!C13/100/12)+E53</f>
        <v>4270454.2779293582</v>
      </c>
      <c r="G53">
        <f>G52*(1+Input!C13/100/12)+IF(A53&gt;Input!C9*12, Input!C19, 0)</f>
        <v>0</v>
      </c>
    </row>
    <row r="54" spans="1:7">
      <c r="A54">
        <f>A53+1</f>
        <v>53</v>
      </c>
      <c r="B54">
        <f>INT((A54-1)/12)+1</f>
        <v>5</v>
      </c>
      <c r="C54">
        <f>IF(A54&lt;=Input!C9*12, Input!C19, 0)</f>
        <v>53532.164415581618</v>
      </c>
      <c r="D54">
        <f>Input!C10*(1+Input!C11/100)^INT((A54-1)/12)</f>
        <v>26215.9202</v>
      </c>
      <c r="E54">
        <f>C54-D54</f>
        <v>27316.244215581617</v>
      </c>
      <c r="F54">
        <f>F53*(1+Input!C13/100/12)+E54</f>
        <v>4329798.9292294104</v>
      </c>
      <c r="G54">
        <f>G53*(1+Input!C13/100/12)+IF(A54&gt;Input!C9*12, Input!C19, 0)</f>
        <v>0</v>
      </c>
    </row>
    <row r="55" spans="1:7">
      <c r="A55">
        <f>A54+1</f>
        <v>54</v>
      </c>
      <c r="B55">
        <f>INT((A55-1)/12)+1</f>
        <v>5</v>
      </c>
      <c r="C55">
        <f>IF(A55&lt;=Input!C9*12, Input!C19, 0)</f>
        <v>53532.164415581618</v>
      </c>
      <c r="D55">
        <f>Input!C10*(1+Input!C11/100)^INT((A55-1)/12)</f>
        <v>26215.9202</v>
      </c>
      <c r="E55">
        <f>C55-D55</f>
        <v>27316.244215581617</v>
      </c>
      <c r="F55">
        <f>F54*(1+Input!C13/100/12)+E55</f>
        <v>4389588.6654142132</v>
      </c>
      <c r="G55">
        <f>G54*(1+Input!C13/100/12)+IF(A55&gt;Input!C9*12, Input!C19, 0)</f>
        <v>0</v>
      </c>
    </row>
    <row r="56" spans="1:7">
      <c r="A56">
        <f>A55+1</f>
        <v>55</v>
      </c>
      <c r="B56">
        <f>INT((A56-1)/12)+1</f>
        <v>5</v>
      </c>
      <c r="C56">
        <f>IF(A56&lt;=Input!C9*12, Input!C19, 0)</f>
        <v>53532.164415581618</v>
      </c>
      <c r="D56">
        <f>Input!C10*(1+Input!C11/100)^INT((A56-1)/12)</f>
        <v>26215.9202</v>
      </c>
      <c r="E56">
        <f>C56-D56</f>
        <v>27316.244215581617</v>
      </c>
      <c r="F56">
        <f>F55*(1+Input!C13/100/12)+E56</f>
        <v>4449826.8246204015</v>
      </c>
      <c r="G56">
        <f>G55*(1+Input!C13/100/12)+IF(A56&gt;Input!C9*12, Input!C19, 0)</f>
        <v>0</v>
      </c>
    </row>
    <row r="57" spans="1:7">
      <c r="A57">
        <f>A56+1</f>
        <v>56</v>
      </c>
      <c r="B57">
        <f>INT((A57-1)/12)+1</f>
        <v>5</v>
      </c>
      <c r="C57">
        <f>IF(A57&lt;=Input!C9*12, Input!C19, 0)</f>
        <v>53532.164415581618</v>
      </c>
      <c r="D57">
        <f>Input!C10*(1+Input!C11/100)^INT((A57-1)/12)</f>
        <v>26215.9202</v>
      </c>
      <c r="E57">
        <f>C57-D57</f>
        <v>27316.244215581617</v>
      </c>
      <c r="F57">
        <f>F56*(1+Input!C13/100/12)+E57</f>
        <v>4510516.7700206367</v>
      </c>
      <c r="G57">
        <f>G56*(1+Input!C13/100/12)+IF(A57&gt;Input!C9*12, Input!C19, 0)</f>
        <v>0</v>
      </c>
    </row>
    <row r="58" spans="1:7">
      <c r="A58">
        <f>A57+1</f>
        <v>57</v>
      </c>
      <c r="B58">
        <f>INT((A58-1)/12)+1</f>
        <v>5</v>
      </c>
      <c r="C58">
        <f>IF(A58&lt;=Input!C9*12, Input!C19, 0)</f>
        <v>53532.164415581618</v>
      </c>
      <c r="D58">
        <f>Input!C10*(1+Input!C11/100)^INT((A58-1)/12)</f>
        <v>26215.9202</v>
      </c>
      <c r="E58">
        <f>C58-D58</f>
        <v>27316.244215581617</v>
      </c>
      <c r="F58">
        <f>F57*(1+Input!C13/100/12)+E58</f>
        <v>4571661.890011373</v>
      </c>
      <c r="G58">
        <f>G57*(1+Input!C13/100/12)+IF(A58&gt;Input!C9*12, Input!C19, 0)</f>
        <v>0</v>
      </c>
    </row>
    <row r="59" spans="1:7">
      <c r="A59">
        <f>A58+1</f>
        <v>58</v>
      </c>
      <c r="B59">
        <f>INT((A59-1)/12)+1</f>
        <v>5</v>
      </c>
      <c r="C59">
        <f>IF(A59&lt;=Input!C9*12, Input!C19, 0)</f>
        <v>53532.164415581618</v>
      </c>
      <c r="D59">
        <f>Input!C10*(1+Input!C11/100)^INT((A59-1)/12)</f>
        <v>26215.9202</v>
      </c>
      <c r="E59">
        <f>C59-D59</f>
        <v>27316.244215581617</v>
      </c>
      <c r="F59">
        <f>F58*(1+Input!C13/100/12)+E59</f>
        <v>4633265.5984020401</v>
      </c>
      <c r="G59">
        <f>G58*(1+Input!C13/100/12)+IF(A59&gt;Input!C9*12, Input!C19, 0)</f>
        <v>0</v>
      </c>
    </row>
    <row r="60" spans="1:7">
      <c r="A60">
        <f>A59+1</f>
        <v>59</v>
      </c>
      <c r="B60">
        <f>INT((A60-1)/12)+1</f>
        <v>5</v>
      </c>
      <c r="C60">
        <f>IF(A60&lt;=Input!C9*12, Input!C19, 0)</f>
        <v>53532.164415581618</v>
      </c>
      <c r="D60">
        <f>Input!C10*(1+Input!C11/100)^INT((A60-1)/12)</f>
        <v>26215.9202</v>
      </c>
      <c r="E60">
        <f>C60-D60</f>
        <v>27316.244215581617</v>
      </c>
      <c r="F60">
        <f>F59*(1+Input!C13/100/12)+E60</f>
        <v>4695331.334605637</v>
      </c>
      <c r="G60">
        <f>G59*(1+Input!C13/100/12)+IF(A60&gt;Input!C9*12, Input!C19, 0)</f>
        <v>0</v>
      </c>
    </row>
    <row r="61" spans="1:7">
      <c r="A61">
        <f>A60+1</f>
        <v>60</v>
      </c>
      <c r="B61">
        <f>INT((A61-1)/12)+1</f>
        <v>5</v>
      </c>
      <c r="C61">
        <f>IF(A61&lt;=Input!C9*12, Input!C19, 0)</f>
        <v>53532.164415581618</v>
      </c>
      <c r="D61">
        <f>Input!C10*(1+Input!C11/100)^INT((A61-1)/12)</f>
        <v>26215.9202</v>
      </c>
      <c r="E61">
        <f>C61-D61</f>
        <v>27316.244215581617</v>
      </c>
      <c r="F61">
        <f>F60*(1+Input!C13/100/12)+E61</f>
        <v>4757862.5638307612</v>
      </c>
      <c r="G61">
        <f>G60*(1+Input!C13/100/12)+IF(A61&gt;Input!C9*12, Input!C19, 0)</f>
        <v>0</v>
      </c>
    </row>
    <row r="62" spans="1:7">
      <c r="A62">
        <f>A61+1</f>
        <v>61</v>
      </c>
      <c r="B62">
        <f>INT((A62-1)/12)+1</f>
        <v>6</v>
      </c>
      <c r="C62">
        <f>IF(A62&lt;=Input!C9*12, Input!C19, 0)</f>
        <v>53532.164415581618</v>
      </c>
      <c r="D62">
        <f>Input!C10*(1+Input!C11/100)^INT((A62-1)/12)</f>
        <v>28051.034614000004</v>
      </c>
      <c r="E62">
        <f>C62-D62</f>
        <v>25481.129801581614</v>
      </c>
      <c r="F62">
        <f>F61*(1+Input!C13/100/12)+E62</f>
        <v>4819027.6628610743</v>
      </c>
      <c r="G62">
        <f>G61*(1+Input!C13/100/12)+IF(A62&gt;Input!C9*12, Input!C19, 0)</f>
        <v>0</v>
      </c>
    </row>
    <row r="63" spans="1:7">
      <c r="A63">
        <f>A62+1</f>
        <v>62</v>
      </c>
      <c r="B63">
        <f>INT((A63-1)/12)+1</f>
        <v>6</v>
      </c>
      <c r="C63">
        <f>IF(A63&lt;=Input!C9*12, Input!C19, 0)</f>
        <v>53532.164415581618</v>
      </c>
      <c r="D63">
        <f>Input!C10*(1+Input!C11/100)^INT((A63-1)/12)</f>
        <v>28051.034614000004</v>
      </c>
      <c r="E63">
        <f>C63-D63</f>
        <v>25481.129801581614</v>
      </c>
      <c r="F63">
        <f>F62*(1+Input!C13/100/12)+E63</f>
        <v>4880651.5001341142</v>
      </c>
      <c r="G63">
        <f>G62*(1+Input!C13/100/12)+IF(A63&gt;Input!C9*12, Input!C19, 0)</f>
        <v>0</v>
      </c>
    </row>
    <row r="64" spans="1:7">
      <c r="A64">
        <f>A63+1</f>
        <v>63</v>
      </c>
      <c r="B64">
        <f>INT((A64-1)/12)+1</f>
        <v>6</v>
      </c>
      <c r="C64">
        <f>IF(A64&lt;=Input!C9*12, Input!C19, 0)</f>
        <v>53532.164415581618</v>
      </c>
      <c r="D64">
        <f>Input!C10*(1+Input!C11/100)^INT((A64-1)/12)</f>
        <v>28051.034614000004</v>
      </c>
      <c r="E64">
        <f>C64-D64</f>
        <v>25481.129801581614</v>
      </c>
      <c r="F64">
        <f>F63*(1+Input!C13/100/12)+E64</f>
        <v>4942737.5161867021</v>
      </c>
      <c r="G64">
        <f>G63*(1+Input!C13/100/12)+IF(A64&gt;Input!C9*12, Input!C19, 0)</f>
        <v>0</v>
      </c>
    </row>
    <row r="65" spans="1:7">
      <c r="A65">
        <f>A64+1</f>
        <v>64</v>
      </c>
      <c r="B65">
        <f>INT((A65-1)/12)+1</f>
        <v>6</v>
      </c>
      <c r="C65">
        <f>IF(A65&lt;=Input!C9*12, Input!C19, 0)</f>
        <v>53532.164415581618</v>
      </c>
      <c r="D65">
        <f>Input!C10*(1+Input!C11/100)^INT((A65-1)/12)</f>
        <v>28051.034614000004</v>
      </c>
      <c r="E65">
        <f>C65-D65</f>
        <v>25481.129801581614</v>
      </c>
      <c r="F65">
        <f>F64*(1+Input!C13/100/12)+E65</f>
        <v>5005289.1773596844</v>
      </c>
      <c r="G65">
        <f>G64*(1+Input!C13/100/12)+IF(A65&gt;Input!C9*12, Input!C19, 0)</f>
        <v>0</v>
      </c>
    </row>
    <row r="66" spans="1:7">
      <c r="A66">
        <f>A65+1</f>
        <v>65</v>
      </c>
      <c r="B66">
        <f>INT((A66-1)/12)+1</f>
        <v>6</v>
      </c>
      <c r="C66">
        <f>IF(A66&lt;=Input!C9*12, Input!C19, 0)</f>
        <v>53532.164415581618</v>
      </c>
      <c r="D66">
        <f>Input!C10*(1+Input!C11/100)^INT((A66-1)/12)</f>
        <v>28051.034614000004</v>
      </c>
      <c r="E66">
        <f>C66-D66</f>
        <v>25481.129801581614</v>
      </c>
      <c r="F66">
        <f>F65*(1+Input!C13/100/12)+E66</f>
        <v>5068309.9759914642</v>
      </c>
      <c r="G66">
        <f>G65*(1+Input!C13/100/12)+IF(A66&gt;Input!C9*12, Input!C19, 0)</f>
        <v>0</v>
      </c>
    </row>
    <row r="67" spans="1:7">
      <c r="A67">
        <f>A66+1</f>
        <v>66</v>
      </c>
      <c r="B67">
        <f>INT((A67-1)/12)+1</f>
        <v>6</v>
      </c>
      <c r="C67">
        <f>IF(A67&lt;=Input!C9*12, Input!C19, 0)</f>
        <v>53532.164415581618</v>
      </c>
      <c r="D67">
        <f>Input!C10*(1+Input!C11/100)^INT((A67-1)/12)</f>
        <v>28051.034614000004</v>
      </c>
      <c r="E67">
        <f>C67-D67</f>
        <v>25481.129801581614</v>
      </c>
      <c r="F67">
        <f>F66*(1+Input!C13/100/12)+E67</f>
        <v>5131803.4306129823</v>
      </c>
      <c r="G67">
        <f>G66*(1+Input!C13/100/12)+IF(A67&gt;Input!C9*12, Input!C19, 0)</f>
        <v>0</v>
      </c>
    </row>
    <row r="68" spans="1:7">
      <c r="A68">
        <f>A67+1</f>
        <v>67</v>
      </c>
      <c r="B68">
        <f>INT((A68-1)/12)+1</f>
        <v>6</v>
      </c>
      <c r="C68">
        <f>IF(A68&lt;=Input!C9*12, Input!C19, 0)</f>
        <v>53532.164415581618</v>
      </c>
      <c r="D68">
        <f>Input!C10*(1+Input!C11/100)^INT((A68-1)/12)</f>
        <v>28051.034614000004</v>
      </c>
      <c r="E68">
        <f>C68-D68</f>
        <v>25481.129801581614</v>
      </c>
      <c r="F68">
        <f>F67*(1+Input!C13/100/12)+E68</f>
        <v>5195773.0861441614</v>
      </c>
      <c r="G68">
        <f>G67*(1+Input!C13/100/12)+IF(A68&gt;Input!C9*12, Input!C19, 0)</f>
        <v>0</v>
      </c>
    </row>
    <row r="69" spans="1:7">
      <c r="A69">
        <f>A68+1</f>
        <v>68</v>
      </c>
      <c r="B69">
        <f>INT((A69-1)/12)+1</f>
        <v>6</v>
      </c>
      <c r="C69">
        <f>IF(A69&lt;=Input!C9*12, Input!C19, 0)</f>
        <v>53532.164415581618</v>
      </c>
      <c r="D69">
        <f>Input!C10*(1+Input!C11/100)^INT((A69-1)/12)</f>
        <v>28051.034614000004</v>
      </c>
      <c r="E69">
        <f>C69-D69</f>
        <v>25481.129801581614</v>
      </c>
      <c r="F69">
        <f>F68*(1+Input!C13/100/12)+E69</f>
        <v>5260222.5140918242</v>
      </c>
      <c r="G69">
        <f>G68*(1+Input!C13/100/12)+IF(A69&gt;Input!C9*12, Input!C19, 0)</f>
        <v>0</v>
      </c>
    </row>
    <row r="70" spans="1:7">
      <c r="A70">
        <f>A69+1</f>
        <v>69</v>
      </c>
      <c r="B70">
        <f>INT((A70-1)/12)+1</f>
        <v>6</v>
      </c>
      <c r="C70">
        <f>IF(A70&lt;=Input!C9*12, Input!C19, 0)</f>
        <v>53532.164415581618</v>
      </c>
      <c r="D70">
        <f>Input!C10*(1+Input!C11/100)^INT((A70-1)/12)</f>
        <v>28051.034614000004</v>
      </c>
      <c r="E70">
        <f>C70-D70</f>
        <v>25481.129801581614</v>
      </c>
      <c r="F70">
        <f>F69*(1+Input!C13/100/12)+E70</f>
        <v>5325155.3127490953</v>
      </c>
      <c r="G70">
        <f>G69*(1+Input!C13/100/12)+IF(A70&gt;Input!C9*12, Input!C19, 0)</f>
        <v>0</v>
      </c>
    </row>
    <row r="71" spans="1:7">
      <c r="A71">
        <f>A70+1</f>
        <v>70</v>
      </c>
      <c r="B71">
        <f>INT((A71-1)/12)+1</f>
        <v>6</v>
      </c>
      <c r="C71">
        <f>IF(A71&lt;=Input!C9*12, Input!C19, 0)</f>
        <v>53532.164415581618</v>
      </c>
      <c r="D71">
        <f>Input!C10*(1+Input!C11/100)^INT((A71-1)/12)</f>
        <v>28051.034614000004</v>
      </c>
      <c r="E71">
        <f>C71-D71</f>
        <v>25481.129801581614</v>
      </c>
      <c r="F71">
        <f>F70*(1+Input!C13/100/12)+E71</f>
        <v>5390575.1073962953</v>
      </c>
      <c r="G71">
        <f>G70*(1+Input!C13/100/12)+IF(A71&gt;Input!C9*12, Input!C19, 0)</f>
        <v>0</v>
      </c>
    </row>
    <row r="72" spans="1:7">
      <c r="A72">
        <f>A71+1</f>
        <v>71</v>
      </c>
      <c r="B72">
        <f>INT((A72-1)/12)+1</f>
        <v>6</v>
      </c>
      <c r="C72">
        <f>IF(A72&lt;=Input!C9*12, Input!C19, 0)</f>
        <v>53532.164415581618</v>
      </c>
      <c r="D72">
        <f>Input!C10*(1+Input!C11/100)^INT((A72-1)/12)</f>
        <v>28051.034614000004</v>
      </c>
      <c r="E72">
        <f>C72-D72</f>
        <v>25481.129801581614</v>
      </c>
      <c r="F72">
        <f>F71*(1+Input!C13/100/12)+E72</f>
        <v>5456485.5505033499</v>
      </c>
      <c r="G72">
        <f>G71*(1+Input!C13/100/12)+IF(A72&gt;Input!C9*12, Input!C19, 0)</f>
        <v>0</v>
      </c>
    </row>
    <row r="73" spans="1:7">
      <c r="A73">
        <f>A72+1</f>
        <v>72</v>
      </c>
      <c r="B73">
        <f>INT((A73-1)/12)+1</f>
        <v>6</v>
      </c>
      <c r="C73">
        <f>IF(A73&lt;=Input!C9*12, Input!C19, 0)</f>
        <v>53532.164415581618</v>
      </c>
      <c r="D73">
        <f>Input!C10*(1+Input!C11/100)^INT((A73-1)/12)</f>
        <v>28051.034614000004</v>
      </c>
      <c r="E73">
        <f>C73-D73</f>
        <v>25481.129801581614</v>
      </c>
      <c r="F73">
        <f>F72*(1+Input!C13/100/12)+E73</f>
        <v>5522890.3219337072</v>
      </c>
      <c r="G73">
        <f>G72*(1+Input!C13/100/12)+IF(A73&gt;Input!C9*12, Input!C19, 0)</f>
        <v>0</v>
      </c>
    </row>
    <row r="74" spans="1:7">
      <c r="A74">
        <f>A73+1</f>
        <v>73</v>
      </c>
      <c r="B74">
        <f>INT((A74-1)/12)+1</f>
        <v>7</v>
      </c>
      <c r="C74">
        <f>IF(A74&lt;=Input!C9*12, Input!C19, 0)</f>
        <v>53532.164415581618</v>
      </c>
      <c r="D74">
        <f>Input!C10*(1+Input!C11/100)^INT((A74-1)/12)</f>
        <v>30014.60703698</v>
      </c>
      <c r="E74">
        <f>C74-D74</f>
        <v>23517.557378601618</v>
      </c>
      <c r="F74">
        <f>F73*(1+Input!C13/100/12)+E74</f>
        <v>5587829.5567268115</v>
      </c>
      <c r="G74">
        <f>G73*(1+Input!C13/100/12)+IF(A74&gt;Input!C9*12, Input!C19, 0)</f>
        <v>0</v>
      </c>
    </row>
    <row r="75" spans="1:7">
      <c r="A75">
        <f>A74+1</f>
        <v>74</v>
      </c>
      <c r="B75">
        <f>INT((A75-1)/12)+1</f>
        <v>7</v>
      </c>
      <c r="C75">
        <f>IF(A75&lt;=Input!C9*12, Input!C19, 0)</f>
        <v>53532.164415581618</v>
      </c>
      <c r="D75">
        <f>Input!C10*(1+Input!C11/100)^INT((A75-1)/12)</f>
        <v>30014.60703698</v>
      </c>
      <c r="E75">
        <f>C75-D75</f>
        <v>23517.557378601618</v>
      </c>
      <c r="F75">
        <f>F74*(1+Input!C13/100/12)+E75</f>
        <v>5653255.8357808646</v>
      </c>
      <c r="G75">
        <f>G74*(1+Input!C13/100/12)+IF(A75&gt;Input!C9*12, Input!C19, 0)</f>
        <v>0</v>
      </c>
    </row>
    <row r="76" spans="1:7">
      <c r="A76">
        <f>A75+1</f>
        <v>75</v>
      </c>
      <c r="B76">
        <f>INT((A76-1)/12)+1</f>
        <v>7</v>
      </c>
      <c r="C76">
        <f>IF(A76&lt;=Input!C9*12, Input!C19, 0)</f>
        <v>53532.164415581618</v>
      </c>
      <c r="D76">
        <f>Input!C10*(1+Input!C11/100)^INT((A76-1)/12)</f>
        <v>30014.60703698</v>
      </c>
      <c r="E76">
        <f>C76-D76</f>
        <v>23517.557378601618</v>
      </c>
      <c r="F76">
        <f>F75*(1+Input!C13/100/12)+E76</f>
        <v>5719172.8119278224</v>
      </c>
      <c r="G76">
        <f>G75*(1+Input!C13/100/12)+IF(A76&gt;Input!C9*12, Input!C19, 0)</f>
        <v>0</v>
      </c>
    </row>
    <row r="77" spans="1:7">
      <c r="A77">
        <f>A76+1</f>
        <v>76</v>
      </c>
      <c r="B77">
        <f>INT((A77-1)/12)+1</f>
        <v>7</v>
      </c>
      <c r="C77">
        <f>IF(A77&lt;=Input!C9*12, Input!C19, 0)</f>
        <v>53532.164415581618</v>
      </c>
      <c r="D77">
        <f>Input!C10*(1+Input!C11/100)^INT((A77-1)/12)</f>
        <v>30014.60703698</v>
      </c>
      <c r="E77">
        <f>C77-D77</f>
        <v>23517.557378601618</v>
      </c>
      <c r="F77">
        <f>F76*(1+Input!C13/100/12)+E77</f>
        <v>5785584.1653958829</v>
      </c>
      <c r="G77">
        <f>G76*(1+Input!C13/100/12)+IF(A77&gt;Input!C9*12, Input!C19, 0)</f>
        <v>0</v>
      </c>
    </row>
    <row r="78" spans="1:7">
      <c r="A78">
        <f>A77+1</f>
        <v>77</v>
      </c>
      <c r="B78">
        <f>INT((A78-1)/12)+1</f>
        <v>7</v>
      </c>
      <c r="C78">
        <f>IF(A78&lt;=Input!C9*12, Input!C19, 0)</f>
        <v>53532.164415581618</v>
      </c>
      <c r="D78">
        <f>Input!C10*(1+Input!C11/100)^INT((A78-1)/12)</f>
        <v>30014.60703698</v>
      </c>
      <c r="E78">
        <f>C78-D78</f>
        <v>23517.557378601618</v>
      </c>
      <c r="F78">
        <f>F77*(1+Input!C13/100/12)+E78</f>
        <v>5852493.6040149536</v>
      </c>
      <c r="G78">
        <f>G77*(1+Input!C13/100/12)+IF(A78&gt;Input!C9*12, Input!C19, 0)</f>
        <v>0</v>
      </c>
    </row>
    <row r="79" spans="1:7">
      <c r="A79">
        <f>A78+1</f>
        <v>78</v>
      </c>
      <c r="B79">
        <f>INT((A79-1)/12)+1</f>
        <v>7</v>
      </c>
      <c r="C79">
        <f>IF(A79&lt;=Input!C9*12, Input!C19, 0)</f>
        <v>53532.164415581618</v>
      </c>
      <c r="D79">
        <f>Input!C10*(1+Input!C11/100)^INT((A79-1)/12)</f>
        <v>30014.60703698</v>
      </c>
      <c r="E79">
        <f>C79-D79</f>
        <v>23517.557378601618</v>
      </c>
      <c r="F79">
        <f>F78*(1+Input!C13/100/12)+E79</f>
        <v>5919904.8634236678</v>
      </c>
      <c r="G79">
        <f>G78*(1+Input!C13/100/12)+IF(A79&gt;Input!C9*12, Input!C19, 0)</f>
        <v>0</v>
      </c>
    </row>
    <row r="80" spans="1:7">
      <c r="A80">
        <f>A79+1</f>
        <v>79</v>
      </c>
      <c r="B80">
        <f>INT((A80-1)/12)+1</f>
        <v>7</v>
      </c>
      <c r="C80">
        <f>IF(A80&lt;=Input!C9*12, Input!C19, 0)</f>
        <v>53532.164415581618</v>
      </c>
      <c r="D80">
        <f>Input!C10*(1+Input!C11/100)^INT((A80-1)/12)</f>
        <v>30014.60703698</v>
      </c>
      <c r="E80">
        <f>C80-D80</f>
        <v>23517.557378601618</v>
      </c>
      <c r="F80">
        <f>F79*(1+Input!C13/100/12)+E80</f>
        <v>5987821.7072779471</v>
      </c>
      <c r="G80">
        <f>G79*(1+Input!C13/100/12)+IF(A80&gt;Input!C9*12, Input!C19, 0)</f>
        <v>0</v>
      </c>
    </row>
    <row r="81" spans="1:7">
      <c r="A81">
        <f>A80+1</f>
        <v>80</v>
      </c>
      <c r="B81">
        <f>INT((A81-1)/12)+1</f>
        <v>7</v>
      </c>
      <c r="C81">
        <f>IF(A81&lt;=Input!C9*12, Input!C19, 0)</f>
        <v>53532.164415581618</v>
      </c>
      <c r="D81">
        <f>Input!C10*(1+Input!C11/100)^INT((A81-1)/12)</f>
        <v>30014.60703698</v>
      </c>
      <c r="E81">
        <f>C81-D81</f>
        <v>23517.557378601618</v>
      </c>
      <c r="F81">
        <f>F80*(1+Input!C13/100/12)+E81</f>
        <v>6056247.9274611333</v>
      </c>
      <c r="G81">
        <f>G80*(1+Input!C13/100/12)+IF(A81&gt;Input!C9*12, Input!C19, 0)</f>
        <v>0</v>
      </c>
    </row>
    <row r="82" spans="1:7">
      <c r="A82">
        <f>A81+1</f>
        <v>81</v>
      </c>
      <c r="B82">
        <f>INT((A82-1)/12)+1</f>
        <v>7</v>
      </c>
      <c r="C82">
        <f>IF(A82&lt;=Input!C9*12, Input!C19, 0)</f>
        <v>53532.164415581618</v>
      </c>
      <c r="D82">
        <f>Input!C10*(1+Input!C11/100)^INT((A82-1)/12)</f>
        <v>30014.60703698</v>
      </c>
      <c r="E82">
        <f>C82-D82</f>
        <v>23517.557378601618</v>
      </c>
      <c r="F82">
        <f>F81*(1+Input!C13/100/12)+E82</f>
        <v>6125187.3442956936</v>
      </c>
      <c r="G82">
        <f>G81*(1+Input!C13/100/12)+IF(A82&gt;Input!C9*12, Input!C19, 0)</f>
        <v>0</v>
      </c>
    </row>
    <row r="83" spans="1:7">
      <c r="A83">
        <f>A82+1</f>
        <v>82</v>
      </c>
      <c r="B83">
        <f>INT((A83-1)/12)+1</f>
        <v>7</v>
      </c>
      <c r="C83">
        <f>IF(A83&lt;=Input!C9*12, Input!C19, 0)</f>
        <v>53532.164415581618</v>
      </c>
      <c r="D83">
        <f>Input!C10*(1+Input!C11/100)^INT((A83-1)/12)</f>
        <v>30014.60703698</v>
      </c>
      <c r="E83">
        <f>C83-D83</f>
        <v>23517.557378601618</v>
      </c>
      <c r="F83">
        <f>F82*(1+Input!C13/100/12)+E83</f>
        <v>6194643.8067565132</v>
      </c>
      <c r="G83">
        <f>G82*(1+Input!C13/100/12)+IF(A83&gt;Input!C9*12, Input!C19, 0)</f>
        <v>0</v>
      </c>
    </row>
    <row r="84" spans="1:7">
      <c r="A84">
        <f>A83+1</f>
        <v>83</v>
      </c>
      <c r="B84">
        <f>INT((A84-1)/12)+1</f>
        <v>7</v>
      </c>
      <c r="C84">
        <f>IF(A84&lt;=Input!C9*12, Input!C19, 0)</f>
        <v>53532.164415581618</v>
      </c>
      <c r="D84">
        <f>Input!C10*(1+Input!C11/100)^INT((A84-1)/12)</f>
        <v>30014.60703698</v>
      </c>
      <c r="E84">
        <f>C84-D84</f>
        <v>23517.557378601618</v>
      </c>
      <c r="F84">
        <f>F83*(1+Input!C13/100/12)+E84</f>
        <v>6264621.1926857885</v>
      </c>
      <c r="G84">
        <f>G83*(1+Input!C13/100/12)+IF(A84&gt;Input!C9*12, Input!C19, 0)</f>
        <v>0</v>
      </c>
    </row>
    <row r="85" spans="1:7">
      <c r="A85">
        <f>A84+1</f>
        <v>84</v>
      </c>
      <c r="B85">
        <f>INT((A85-1)/12)+1</f>
        <v>7</v>
      </c>
      <c r="C85">
        <f>IF(A85&lt;=Input!C9*12, Input!C19, 0)</f>
        <v>53532.164415581618</v>
      </c>
      <c r="D85">
        <f>Input!C10*(1+Input!C11/100)^INT((A85-1)/12)</f>
        <v>30014.60703698</v>
      </c>
      <c r="E85">
        <f>C85-D85</f>
        <v>23517.557378601618</v>
      </c>
      <c r="F85">
        <f>F84*(1+Input!C13/100/12)+E85</f>
        <v>6335123.4090095339</v>
      </c>
      <c r="G85">
        <f>G84*(1+Input!C13/100/12)+IF(A85&gt;Input!C9*12, Input!C19, 0)</f>
        <v>0</v>
      </c>
    </row>
    <row r="86" spans="1:7">
      <c r="A86">
        <f>A85+1</f>
        <v>85</v>
      </c>
      <c r="B86">
        <f>INT((A86-1)/12)+1</f>
        <v>8</v>
      </c>
      <c r="C86">
        <f>IF(A86&lt;=Input!C9*12, Input!C19, 0)</f>
        <v>53532.164415581618</v>
      </c>
      <c r="D86">
        <f>Input!C10*(1+Input!C11/100)^INT((A86-1)/12)</f>
        <v>32115.629529568603</v>
      </c>
      <c r="E86">
        <f>C86-D86</f>
        <v>21416.534886013014</v>
      </c>
      <c r="F86">
        <f>F85*(1+Input!C13/100/12)+E86</f>
        <v>6404053.3694631187</v>
      </c>
      <c r="G86">
        <f>G85*(1+Input!C13/100/12)+IF(A86&gt;Input!C9*12, Input!C19, 0)</f>
        <v>0</v>
      </c>
    </row>
    <row r="87" spans="1:7">
      <c r="A87">
        <f>A86+1</f>
        <v>86</v>
      </c>
      <c r="B87">
        <f>INT((A87-1)/12)+1</f>
        <v>8</v>
      </c>
      <c r="C87">
        <f>IF(A87&lt;=Input!C9*12, Input!C19, 0)</f>
        <v>53532.164415581618</v>
      </c>
      <c r="D87">
        <f>Input!C10*(1+Input!C11/100)^INT((A87-1)/12)</f>
        <v>32115.629529568603</v>
      </c>
      <c r="E87">
        <f>C87-D87</f>
        <v>21416.534886013014</v>
      </c>
      <c r="F87">
        <f>F86*(1+Input!C13/100/12)+E87</f>
        <v>6473500.3046201048</v>
      </c>
      <c r="G87">
        <f>G86*(1+Input!C13/100/12)+IF(A87&gt;Input!C9*12, Input!C19, 0)</f>
        <v>0</v>
      </c>
    </row>
    <row r="88" spans="1:7">
      <c r="A88">
        <f>A87+1</f>
        <v>87</v>
      </c>
      <c r="B88">
        <f>INT((A88-1)/12)+1</f>
        <v>8</v>
      </c>
      <c r="C88">
        <f>IF(A88&lt;=Input!C9*12, Input!C19, 0)</f>
        <v>53532.164415581618</v>
      </c>
      <c r="D88">
        <f>Input!C10*(1+Input!C11/100)^INT((A88-1)/12)</f>
        <v>32115.629529568603</v>
      </c>
      <c r="E88">
        <f>C88-D88</f>
        <v>21416.534886013014</v>
      </c>
      <c r="F88">
        <f>F87*(1+Input!C13/100/12)+E88</f>
        <v>6543468.0917907692</v>
      </c>
      <c r="G88">
        <f>G87*(1+Input!C13/100/12)+IF(A88&gt;Input!C9*12, Input!C19, 0)</f>
        <v>0</v>
      </c>
    </row>
    <row r="89" spans="1:7">
      <c r="A89">
        <f>A88+1</f>
        <v>88</v>
      </c>
      <c r="B89">
        <f>INT((A89-1)/12)+1</f>
        <v>8</v>
      </c>
      <c r="C89">
        <f>IF(A89&lt;=Input!C9*12, Input!C19, 0)</f>
        <v>53532.164415581618</v>
      </c>
      <c r="D89">
        <f>Input!C10*(1+Input!C11/100)^INT((A89-1)/12)</f>
        <v>32115.629529568603</v>
      </c>
      <c r="E89">
        <f>C89-D89</f>
        <v>21416.534886013014</v>
      </c>
      <c r="F89">
        <f>F88*(1+Input!C13/100/12)+E89</f>
        <v>6613960.6373652136</v>
      </c>
      <c r="G89">
        <f>G88*(1+Input!C13/100/12)+IF(A89&gt;Input!C9*12, Input!C19, 0)</f>
        <v>0</v>
      </c>
    </row>
    <row r="90" spans="1:7">
      <c r="A90">
        <f>A89+1</f>
        <v>89</v>
      </c>
      <c r="B90">
        <f>INT((A90-1)/12)+1</f>
        <v>8</v>
      </c>
      <c r="C90">
        <f>IF(A90&lt;=Input!C9*12, Input!C19, 0)</f>
        <v>53532.164415581618</v>
      </c>
      <c r="D90">
        <f>Input!C10*(1+Input!C11/100)^INT((A90-1)/12)</f>
        <v>32115.629529568603</v>
      </c>
      <c r="E90">
        <f>C90-D90</f>
        <v>21416.534886013014</v>
      </c>
      <c r="F90">
        <f>F89*(1+Input!C13/100/12)+E90</f>
        <v>6684981.877031466</v>
      </c>
      <c r="G90">
        <f>G89*(1+Input!C13/100/12)+IF(A90&gt;Input!C9*12, Input!C19, 0)</f>
        <v>0</v>
      </c>
    </row>
    <row r="91" spans="1:7">
      <c r="A91">
        <f>A90+1</f>
        <v>90</v>
      </c>
      <c r="B91">
        <f>INT((A91-1)/12)+1</f>
        <v>8</v>
      </c>
      <c r="C91">
        <f>IF(A91&lt;=Input!C9*12, Input!C19, 0)</f>
        <v>53532.164415581618</v>
      </c>
      <c r="D91">
        <f>Input!C10*(1+Input!C11/100)^INT((A91-1)/12)</f>
        <v>32115.629529568603</v>
      </c>
      <c r="E91">
        <f>C91-D91</f>
        <v>21416.534886013014</v>
      </c>
      <c r="F91">
        <f>F90*(1+Input!C13/100/12)+E91</f>
        <v>6756535.7759952154</v>
      </c>
      <c r="G91">
        <f>G90*(1+Input!C13/100/12)+IF(A91&gt;Input!C9*12, Input!C19, 0)</f>
        <v>0</v>
      </c>
    </row>
    <row r="92" spans="1:7">
      <c r="A92">
        <f>A91+1</f>
        <v>91</v>
      </c>
      <c r="B92">
        <f>INT((A92-1)/12)+1</f>
        <v>8</v>
      </c>
      <c r="C92">
        <f>IF(A92&lt;=Input!C9*12, Input!C19, 0)</f>
        <v>53532.164415581618</v>
      </c>
      <c r="D92">
        <f>Input!C10*(1+Input!C11/100)^INT((A92-1)/12)</f>
        <v>32115.629529568603</v>
      </c>
      <c r="E92">
        <f>C92-D92</f>
        <v>21416.534886013014</v>
      </c>
      <c r="F92">
        <f>F91*(1+Input!C13/100/12)+E92</f>
        <v>6828626.3292011926</v>
      </c>
      <c r="G92">
        <f>G91*(1+Input!C13/100/12)+IF(A92&gt;Input!C9*12, Input!C19, 0)</f>
        <v>0</v>
      </c>
    </row>
    <row r="93" spans="1:7">
      <c r="A93">
        <f>A92+1</f>
        <v>92</v>
      </c>
      <c r="B93">
        <f>INT((A93-1)/12)+1</f>
        <v>8</v>
      </c>
      <c r="C93">
        <f>IF(A93&lt;=Input!C9*12, Input!C19, 0)</f>
        <v>53532.164415581618</v>
      </c>
      <c r="D93">
        <f>Input!C10*(1+Input!C11/100)^INT((A93-1)/12)</f>
        <v>32115.629529568603</v>
      </c>
      <c r="E93">
        <f>C93-D93</f>
        <v>21416.534886013014</v>
      </c>
      <c r="F93">
        <f>F92*(1+Input!C13/100/12)+E93</f>
        <v>6901257.5615562145</v>
      </c>
      <c r="G93">
        <f>G92*(1+Input!C13/100/12)+IF(A93&gt;Input!C9*12, Input!C19, 0)</f>
        <v>0</v>
      </c>
    </row>
    <row r="94" spans="1:7">
      <c r="A94">
        <f>A93+1</f>
        <v>93</v>
      </c>
      <c r="B94">
        <f>INT((A94-1)/12)+1</f>
        <v>8</v>
      </c>
      <c r="C94">
        <f>IF(A94&lt;=Input!C9*12, Input!C19, 0)</f>
        <v>53532.164415581618</v>
      </c>
      <c r="D94">
        <f>Input!C10*(1+Input!C11/100)^INT((A94-1)/12)</f>
        <v>32115.629529568603</v>
      </c>
      <c r="E94">
        <f>C94-D94</f>
        <v>21416.534886013014</v>
      </c>
      <c r="F94">
        <f>F93*(1+Input!C13/100/12)+E94</f>
        <v>6974433.5281538991</v>
      </c>
      <c r="G94">
        <f>G93*(1+Input!C13/100/12)+IF(A94&gt;Input!C9*12, Input!C19, 0)</f>
        <v>0</v>
      </c>
    </row>
    <row r="95" spans="1:7">
      <c r="A95">
        <f>A94+1</f>
        <v>94</v>
      </c>
      <c r="B95">
        <f>INT((A95-1)/12)+1</f>
        <v>8</v>
      </c>
      <c r="C95">
        <f>IF(A95&lt;=Input!C9*12, Input!C19, 0)</f>
        <v>53532.164415581618</v>
      </c>
      <c r="D95">
        <f>Input!C10*(1+Input!C11/100)^INT((A95-1)/12)</f>
        <v>32115.629529568603</v>
      </c>
      <c r="E95">
        <f>C95-D95</f>
        <v>21416.534886013014</v>
      </c>
      <c r="F95">
        <f>F94*(1+Input!C13/100/12)+E95</f>
        <v>7048158.3145010667</v>
      </c>
      <c r="G95">
        <f>G94*(1+Input!C13/100/12)+IF(A95&gt;Input!C9*12, Input!C19, 0)</f>
        <v>0</v>
      </c>
    </row>
    <row r="96" spans="1:7">
      <c r="A96">
        <f>A95+1</f>
        <v>95</v>
      </c>
      <c r="B96">
        <f>INT((A96-1)/12)+1</f>
        <v>8</v>
      </c>
      <c r="C96">
        <f>IF(A96&lt;=Input!C9*12, Input!C19, 0)</f>
        <v>53532.164415581618</v>
      </c>
      <c r="D96">
        <f>Input!C10*(1+Input!C11/100)^INT((A96-1)/12)</f>
        <v>32115.629529568603</v>
      </c>
      <c r="E96">
        <f>C96-D96</f>
        <v>21416.534886013014</v>
      </c>
      <c r="F96">
        <f>F95*(1+Input!C13/100/12)+E96</f>
        <v>7122436.0367458379</v>
      </c>
      <c r="G96">
        <f>G95*(1+Input!C13/100/12)+IF(A96&gt;Input!C9*12, Input!C19, 0)</f>
        <v>0</v>
      </c>
    </row>
    <row r="97" spans="1:7">
      <c r="A97">
        <f>A96+1</f>
        <v>96</v>
      </c>
      <c r="B97">
        <f>INT((A97-1)/12)+1</f>
        <v>8</v>
      </c>
      <c r="C97">
        <f>IF(A97&lt;=Input!C9*12, Input!C19, 0)</f>
        <v>53532.164415581618</v>
      </c>
      <c r="D97">
        <f>Input!C10*(1+Input!C11/100)^INT((A97-1)/12)</f>
        <v>32115.629529568603</v>
      </c>
      <c r="E97">
        <f>C97-D97</f>
        <v>21416.534886013014</v>
      </c>
      <c r="F97">
        <f>F96*(1+Input!C13/100/12)+E97</f>
        <v>7197270.8419074453</v>
      </c>
      <c r="G97">
        <f>G96*(1+Input!C13/100/12)+IF(A97&gt;Input!C9*12, Input!C19, 0)</f>
        <v>0</v>
      </c>
    </row>
    <row r="98" spans="1:7">
      <c r="A98">
        <f>A97+1</f>
        <v>97</v>
      </c>
      <c r="B98">
        <f>INT((A98-1)/12)+1</f>
        <v>9</v>
      </c>
      <c r="C98">
        <f>IF(A98&lt;=Input!C9*12, Input!C19, 0)</f>
        <v>53532.164415581618</v>
      </c>
      <c r="D98">
        <f>Input!C10*(1+Input!C11/100)^INT((A98-1)/12)</f>
        <v>34363.723596638403</v>
      </c>
      <c r="E98">
        <f>C98-D98</f>
        <v>19168.440818943214</v>
      </c>
      <c r="F98">
        <f>F97*(1+Input!C13/100/12)+E98</f>
        <v>7270418.8140406944</v>
      </c>
      <c r="G98">
        <f>G97*(1+Input!C13/100/12)+IF(A98&gt;Input!C9*12, Input!C19, 0)</f>
        <v>0</v>
      </c>
    </row>
    <row r="99" spans="1:7">
      <c r="A99">
        <f>A98+1</f>
        <v>98</v>
      </c>
      <c r="B99">
        <f>INT((A99-1)/12)+1</f>
        <v>9</v>
      </c>
      <c r="C99">
        <f>IF(A99&lt;=Input!C9*12, Input!C19, 0)</f>
        <v>53532.164415581618</v>
      </c>
      <c r="D99">
        <f>Input!C10*(1+Input!C11/100)^INT((A99-1)/12)</f>
        <v>34363.723596638403</v>
      </c>
      <c r="E99">
        <f>C99-D99</f>
        <v>19168.440818943214</v>
      </c>
      <c r="F99">
        <f>F98*(1+Input!C13/100/12)+E99</f>
        <v>7344115.3959649429</v>
      </c>
      <c r="G99">
        <f>G98*(1+Input!C13/100/12)+IF(A99&gt;Input!C9*12, Input!C19, 0)</f>
        <v>0</v>
      </c>
    </row>
    <row r="100" spans="1:7">
      <c r="A100">
        <f>A99+1</f>
        <v>99</v>
      </c>
      <c r="B100">
        <f>INT((A100-1)/12)+1</f>
        <v>9</v>
      </c>
      <c r="C100">
        <f>IF(A100&lt;=Input!C9*12, Input!C19, 0)</f>
        <v>53532.164415581618</v>
      </c>
      <c r="D100">
        <f>Input!C10*(1+Input!C11/100)^INT((A100-1)/12)</f>
        <v>34363.723596638403</v>
      </c>
      <c r="E100">
        <f>C100-D100</f>
        <v>19168.440818943214</v>
      </c>
      <c r="F100">
        <f>F99*(1+Input!C13/100/12)+E100</f>
        <v>7418364.7022536239</v>
      </c>
      <c r="G100">
        <f>G99*(1+Input!C13/100/12)+IF(A100&gt;Input!C9*12, Input!C19, 0)</f>
        <v>0</v>
      </c>
    </row>
    <row r="101" spans="1:7">
      <c r="A101">
        <f>A100+1</f>
        <v>100</v>
      </c>
      <c r="B101">
        <f>INT((A101-1)/12)+1</f>
        <v>9</v>
      </c>
      <c r="C101">
        <f>IF(A101&lt;=Input!C9*12, Input!C19, 0)</f>
        <v>53532.164415581618</v>
      </c>
      <c r="D101">
        <f>Input!C10*(1+Input!C11/100)^INT((A101-1)/12)</f>
        <v>34363.723596638403</v>
      </c>
      <c r="E101">
        <f>C101-D101</f>
        <v>19168.440818943214</v>
      </c>
      <c r="F101">
        <f>F100*(1+Input!C13/100/12)+E101</f>
        <v>7493170.8783394694</v>
      </c>
      <c r="G101">
        <f>G100*(1+Input!C13/100/12)+IF(A101&gt;Input!C9*12, Input!C19, 0)</f>
        <v>0</v>
      </c>
    </row>
    <row r="102" spans="1:7">
      <c r="A102">
        <f>A101+1</f>
        <v>101</v>
      </c>
      <c r="B102">
        <f>INT((A102-1)/12)+1</f>
        <v>9</v>
      </c>
      <c r="C102">
        <f>IF(A102&lt;=Input!C9*12, Input!C19, 0)</f>
        <v>53532.164415581618</v>
      </c>
      <c r="D102">
        <f>Input!C10*(1+Input!C11/100)^INT((A102-1)/12)</f>
        <v>34363.723596638403</v>
      </c>
      <c r="E102">
        <f>C102-D102</f>
        <v>19168.440818943214</v>
      </c>
      <c r="F102">
        <f>F101*(1+Input!C13/100/12)+E102</f>
        <v>7568538.1007459592</v>
      </c>
      <c r="G102">
        <f>G101*(1+Input!C13/100/12)+IF(A102&gt;Input!C9*12, Input!C19, 0)</f>
        <v>0</v>
      </c>
    </row>
    <row r="103" spans="1:7">
      <c r="A103">
        <f>A102+1</f>
        <v>102</v>
      </c>
      <c r="B103">
        <f>INT((A103-1)/12)+1</f>
        <v>9</v>
      </c>
      <c r="C103">
        <f>IF(A103&lt;=Input!C9*12, Input!C19, 0)</f>
        <v>53532.164415581618</v>
      </c>
      <c r="D103">
        <f>Input!C10*(1+Input!C11/100)^INT((A103-1)/12)</f>
        <v>34363.723596638403</v>
      </c>
      <c r="E103">
        <f>C103-D103</f>
        <v>19168.440818943214</v>
      </c>
      <c r="F103">
        <f>F102*(1+Input!C13/100/12)+E103</f>
        <v>7644470.5773204975</v>
      </c>
      <c r="G103">
        <f>G102*(1+Input!C13/100/12)+IF(A103&gt;Input!C9*12, Input!C19, 0)</f>
        <v>0</v>
      </c>
    </row>
    <row r="104" spans="1:7">
      <c r="A104">
        <f>A103+1</f>
        <v>103</v>
      </c>
      <c r="B104">
        <f>INT((A104-1)/12)+1</f>
        <v>9</v>
      </c>
      <c r="C104">
        <f>IF(A104&lt;=Input!C9*12, Input!C19, 0)</f>
        <v>53532.164415581618</v>
      </c>
      <c r="D104">
        <f>Input!C10*(1+Input!C11/100)^INT((A104-1)/12)</f>
        <v>34363.723596638403</v>
      </c>
      <c r="E104">
        <f>C104-D104</f>
        <v>19168.440818943214</v>
      </c>
      <c r="F104">
        <f>F103*(1+Input!C13/100/12)+E104</f>
        <v>7720972.5474693449</v>
      </c>
      <c r="G104">
        <f>G103*(1+Input!C13/100/12)+IF(A104&gt;Input!C9*12, Input!C19, 0)</f>
        <v>0</v>
      </c>
    </row>
    <row r="105" spans="1:7">
      <c r="A105">
        <f>A104+1</f>
        <v>104</v>
      </c>
      <c r="B105">
        <f>INT((A105-1)/12)+1</f>
        <v>9</v>
      </c>
      <c r="C105">
        <f>IF(A105&lt;=Input!C9*12, Input!C19, 0)</f>
        <v>53532.164415581618</v>
      </c>
      <c r="D105">
        <f>Input!C10*(1+Input!C11/100)^INT((A105-1)/12)</f>
        <v>34363.723596638403</v>
      </c>
      <c r="E105">
        <f>C105-D105</f>
        <v>19168.440818943214</v>
      </c>
      <c r="F105">
        <f>F104*(1+Input!C13/100/12)+E105</f>
        <v>7798048.2823943086</v>
      </c>
      <c r="G105">
        <f>G104*(1+Input!C13/100/12)+IF(A105&gt;Input!C9*12, Input!C19, 0)</f>
        <v>0</v>
      </c>
    </row>
    <row r="106" spans="1:7">
      <c r="A106">
        <f>A105+1</f>
        <v>105</v>
      </c>
      <c r="B106">
        <f>INT((A106-1)/12)+1</f>
        <v>9</v>
      </c>
      <c r="C106">
        <f>IF(A106&lt;=Input!C9*12, Input!C19, 0)</f>
        <v>53532.164415581618</v>
      </c>
      <c r="D106">
        <f>Input!C10*(1+Input!C11/100)^INT((A106-1)/12)</f>
        <v>34363.723596638403</v>
      </c>
      <c r="E106">
        <f>C106-D106</f>
        <v>19168.440818943214</v>
      </c>
      <c r="F106">
        <f>F105*(1+Input!C13/100/12)+E106</f>
        <v>7875702.0853312099</v>
      </c>
      <c r="G106">
        <f>G105*(1+Input!C13/100/12)+IF(A106&gt;Input!C9*12, Input!C19, 0)</f>
        <v>0</v>
      </c>
    </row>
    <row r="107" spans="1:7">
      <c r="A107">
        <f>A106+1</f>
        <v>106</v>
      </c>
      <c r="B107">
        <f>INT((A107-1)/12)+1</f>
        <v>9</v>
      </c>
      <c r="C107">
        <f>IF(A107&lt;=Input!C9*12, Input!C19, 0)</f>
        <v>53532.164415581618</v>
      </c>
      <c r="D107">
        <f>Input!C10*(1+Input!C11/100)^INT((A107-1)/12)</f>
        <v>34363.723596638403</v>
      </c>
      <c r="E107">
        <f>C107-D107</f>
        <v>19168.440818943214</v>
      </c>
      <c r="F107">
        <f>F106*(1+Input!C13/100/12)+E107</f>
        <v>7953938.291790138</v>
      </c>
      <c r="G107">
        <f>G106*(1+Input!C13/100/12)+IF(A107&gt;Input!C9*12, Input!C19, 0)</f>
        <v>0</v>
      </c>
    </row>
    <row r="108" spans="1:7">
      <c r="A108">
        <f>A107+1</f>
        <v>107</v>
      </c>
      <c r="B108">
        <f>INT((A108-1)/12)+1</f>
        <v>9</v>
      </c>
      <c r="C108">
        <f>IF(A108&lt;=Input!C9*12, Input!C19, 0)</f>
        <v>53532.164415581618</v>
      </c>
      <c r="D108">
        <f>Input!C10*(1+Input!C11/100)^INT((A108-1)/12)</f>
        <v>34363.723596638403</v>
      </c>
      <c r="E108">
        <f>C108-D108</f>
        <v>19168.440818943214</v>
      </c>
      <c r="F108">
        <f>F107*(1+Input!C13/100/12)+E108</f>
        <v>8032761.2697975077</v>
      </c>
      <c r="G108">
        <f>G107*(1+Input!C13/100/12)+IF(A108&gt;Input!C9*12, Input!C19, 0)</f>
        <v>0</v>
      </c>
    </row>
    <row r="109" spans="1:7">
      <c r="A109">
        <f>A108+1</f>
        <v>108</v>
      </c>
      <c r="B109">
        <f>INT((A109-1)/12)+1</f>
        <v>9</v>
      </c>
      <c r="C109">
        <f>IF(A109&lt;=Input!C9*12, Input!C19, 0)</f>
        <v>53532.164415581618</v>
      </c>
      <c r="D109">
        <f>Input!C10*(1+Input!C11/100)^INT((A109-1)/12)</f>
        <v>34363.723596638403</v>
      </c>
      <c r="E109">
        <f>C109-D109</f>
        <v>19168.440818943214</v>
      </c>
      <c r="F109">
        <f>F108*(1+Input!C13/100/12)+E109</f>
        <v>8112175.420139933</v>
      </c>
      <c r="G109">
        <f>G108*(1+Input!C13/100/12)+IF(A109&gt;Input!C9*12, Input!C19, 0)</f>
        <v>0</v>
      </c>
    </row>
    <row r="110" spans="1:7">
      <c r="A110">
        <f>A109+1</f>
        <v>109</v>
      </c>
      <c r="B110">
        <f>INT((A110-1)/12)+1</f>
        <v>10</v>
      </c>
      <c r="C110">
        <f>IF(A110&lt;=Input!C9*12, Input!C19, 0)</f>
        <v>53532.164415581618</v>
      </c>
      <c r="D110">
        <f>Input!C10*(1+Input!C11/100)^INT((A110-1)/12)</f>
        <v>36769.1842484031</v>
      </c>
      <c r="E110">
        <f>C110-D110</f>
        <v>16762.980167178517</v>
      </c>
      <c r="F110">
        <f>F109*(1+Input!C13/100/12)+E110</f>
        <v>8189779.7159581613</v>
      </c>
      <c r="G110">
        <f>G109*(1+Input!C13/100/12)+IF(A110&gt;Input!C9*12, Input!C19, 0)</f>
        <v>0</v>
      </c>
    </row>
    <row r="111" spans="1:7">
      <c r="A111">
        <f>A110+1</f>
        <v>110</v>
      </c>
      <c r="B111">
        <f>INT((A111-1)/12)+1</f>
        <v>10</v>
      </c>
      <c r="C111">
        <f>IF(A111&lt;=Input!C9*12, Input!C19, 0)</f>
        <v>53532.164415581618</v>
      </c>
      <c r="D111">
        <f>Input!C10*(1+Input!C11/100)^INT((A111-1)/12)</f>
        <v>36769.1842484031</v>
      </c>
      <c r="E111">
        <f>C111-D111</f>
        <v>16762.980167178517</v>
      </c>
      <c r="F111">
        <f>F110*(1+Input!C13/100/12)+E111</f>
        <v>8267966.0439950265</v>
      </c>
      <c r="G111">
        <f>G110*(1+Input!C13/100/12)+IF(A111&gt;Input!C9*12, Input!C19, 0)</f>
        <v>0</v>
      </c>
    </row>
    <row r="112" spans="1:7">
      <c r="A112">
        <f>A111+1</f>
        <v>111</v>
      </c>
      <c r="B112">
        <f>INT((A112-1)/12)+1</f>
        <v>10</v>
      </c>
      <c r="C112">
        <f>IF(A112&lt;=Input!C9*12, Input!C19, 0)</f>
        <v>53532.164415581618</v>
      </c>
      <c r="D112">
        <f>Input!C10*(1+Input!C11/100)^INT((A112-1)/12)</f>
        <v>36769.1842484031</v>
      </c>
      <c r="E112">
        <f>C112-D112</f>
        <v>16762.980167178517</v>
      </c>
      <c r="F112">
        <f>F111*(1+Input!C13/100/12)+E112</f>
        <v>8346738.769492168</v>
      </c>
      <c r="G112">
        <f>G111*(1+Input!C13/100/12)+IF(A112&gt;Input!C9*12, Input!C19, 0)</f>
        <v>0</v>
      </c>
    </row>
    <row r="113" spans="1:7">
      <c r="A113">
        <f>A112+1</f>
        <v>112</v>
      </c>
      <c r="B113">
        <f>INT((A113-1)/12)+1</f>
        <v>10</v>
      </c>
      <c r="C113">
        <f>IF(A113&lt;=Input!C9*12, Input!C19, 0)</f>
        <v>53532.164415581618</v>
      </c>
      <c r="D113">
        <f>Input!C10*(1+Input!C11/100)^INT((A113-1)/12)</f>
        <v>36769.1842484031</v>
      </c>
      <c r="E113">
        <f>C113-D113</f>
        <v>16762.980167178517</v>
      </c>
      <c r="F113">
        <f>F112*(1+Input!C13/100/12)+E113</f>
        <v>8426102.2904305384</v>
      </c>
      <c r="G113">
        <f>G112*(1+Input!C13/100/12)+IF(A113&gt;Input!C9*12, Input!C19, 0)</f>
        <v>0</v>
      </c>
    </row>
    <row r="114" spans="1:7">
      <c r="A114">
        <f>A113+1</f>
        <v>113</v>
      </c>
      <c r="B114">
        <f>INT((A114-1)/12)+1</f>
        <v>10</v>
      </c>
      <c r="C114">
        <f>IF(A114&lt;=Input!C9*12, Input!C19, 0)</f>
        <v>53532.164415581618</v>
      </c>
      <c r="D114">
        <f>Input!C10*(1+Input!C11/100)^INT((A114-1)/12)</f>
        <v>36769.1842484031</v>
      </c>
      <c r="E114">
        <f>C114-D114</f>
        <v>16762.980167178517</v>
      </c>
      <c r="F114">
        <f>F113*(1+Input!C13/100/12)+E114</f>
        <v>8506061.0377759468</v>
      </c>
      <c r="G114">
        <f>G113*(1+Input!C13/100/12)+IF(A114&gt;Input!C9*12, Input!C19, 0)</f>
        <v>0</v>
      </c>
    </row>
    <row r="115" spans="1:7">
      <c r="A115">
        <f>A114+1</f>
        <v>114</v>
      </c>
      <c r="B115">
        <f>INT((A115-1)/12)+1</f>
        <v>10</v>
      </c>
      <c r="C115">
        <f>IF(A115&lt;=Input!C9*12, Input!C19, 0)</f>
        <v>53532.164415581618</v>
      </c>
      <c r="D115">
        <f>Input!C10*(1+Input!C11/100)^INT((A115-1)/12)</f>
        <v>36769.1842484031</v>
      </c>
      <c r="E115">
        <f>C115-D115</f>
        <v>16762.980167178517</v>
      </c>
      <c r="F115">
        <f>F114*(1+Input!C13/100/12)+E115</f>
        <v>8586619.4757264461</v>
      </c>
      <c r="G115">
        <f>G114*(1+Input!C13/100/12)+IF(A115&gt;Input!C9*12, Input!C19, 0)</f>
        <v>0</v>
      </c>
    </row>
    <row r="116" spans="1:7">
      <c r="A116">
        <f>A115+1</f>
        <v>115</v>
      </c>
      <c r="B116">
        <f>INT((A116-1)/12)+1</f>
        <v>10</v>
      </c>
      <c r="C116">
        <f>IF(A116&lt;=Input!C9*12, Input!C19, 0)</f>
        <v>53532.164415581618</v>
      </c>
      <c r="D116">
        <f>Input!C10*(1+Input!C11/100)^INT((A116-1)/12)</f>
        <v>36769.1842484031</v>
      </c>
      <c r="E116">
        <f>C116-D116</f>
        <v>16762.980167178517</v>
      </c>
      <c r="F116">
        <f>F115*(1+Input!C13/100/12)+E116</f>
        <v>8667782.1019615736</v>
      </c>
      <c r="G116">
        <f>G115*(1+Input!C13/100/12)+IF(A116&gt;Input!C9*12, Input!C19, 0)</f>
        <v>0</v>
      </c>
    </row>
    <row r="117" spans="1:7">
      <c r="A117">
        <f>A116+1</f>
        <v>116</v>
      </c>
      <c r="B117">
        <f>INT((A117-1)/12)+1</f>
        <v>10</v>
      </c>
      <c r="C117">
        <f>IF(A117&lt;=Input!C9*12, Input!C19, 0)</f>
        <v>53532.164415581618</v>
      </c>
      <c r="D117">
        <f>Input!C10*(1+Input!C11/100)^INT((A117-1)/12)</f>
        <v>36769.1842484031</v>
      </c>
      <c r="E117">
        <f>C117-D117</f>
        <v>16762.980167178517</v>
      </c>
      <c r="F117">
        <f>F116*(1+Input!C13/100/12)+E117</f>
        <v>8749553.4478934649</v>
      </c>
      <c r="G117">
        <f>G116*(1+Input!C13/100/12)+IF(A117&gt;Input!C9*12, Input!C19, 0)</f>
        <v>0</v>
      </c>
    </row>
    <row r="118" spans="1:7">
      <c r="A118">
        <f>A117+1</f>
        <v>117</v>
      </c>
      <c r="B118">
        <f>INT((A118-1)/12)+1</f>
        <v>10</v>
      </c>
      <c r="C118">
        <f>IF(A118&lt;=Input!C9*12, Input!C19, 0)</f>
        <v>53532.164415581618</v>
      </c>
      <c r="D118">
        <f>Input!C10*(1+Input!C11/100)^INT((A118-1)/12)</f>
        <v>36769.1842484031</v>
      </c>
      <c r="E118">
        <f>C118-D118</f>
        <v>16762.980167178517</v>
      </c>
      <c r="F118">
        <f>F117*(1+Input!C13/100/12)+E118</f>
        <v>8831938.0789198447</v>
      </c>
      <c r="G118">
        <f>G117*(1+Input!C13/100/12)+IF(A118&gt;Input!C9*12, Input!C19, 0)</f>
        <v>0</v>
      </c>
    </row>
    <row r="119" spans="1:7">
      <c r="A119">
        <f>A118+1</f>
        <v>118</v>
      </c>
      <c r="B119">
        <f>INT((A119-1)/12)+1</f>
        <v>10</v>
      </c>
      <c r="C119">
        <f>IF(A119&lt;=Input!C9*12, Input!C19, 0)</f>
        <v>53532.164415581618</v>
      </c>
      <c r="D119">
        <f>Input!C10*(1+Input!C11/100)^INT((A119-1)/12)</f>
        <v>36769.1842484031</v>
      </c>
      <c r="E119">
        <f>C119-D119</f>
        <v>16762.980167178517</v>
      </c>
      <c r="F119">
        <f>F118*(1+Input!C13/100/12)+E119</f>
        <v>8914940.5946789216</v>
      </c>
      <c r="G119">
        <f>G118*(1+Input!C13/100/12)+IF(A119&gt;Input!C9*12, Input!C19, 0)</f>
        <v>0</v>
      </c>
    </row>
    <row r="120" spans="1:7">
      <c r="A120">
        <f>A119+1</f>
        <v>119</v>
      </c>
      <c r="B120">
        <f>INT((A120-1)/12)+1</f>
        <v>10</v>
      </c>
      <c r="C120">
        <f>IF(A120&lt;=Input!C9*12, Input!C19, 0)</f>
        <v>53532.164415581618</v>
      </c>
      <c r="D120">
        <f>Input!C10*(1+Input!C11/100)^INT((A120-1)/12)</f>
        <v>36769.1842484031</v>
      </c>
      <c r="E120">
        <f>C120-D120</f>
        <v>16762.980167178517</v>
      </c>
      <c r="F120">
        <f>F119*(1+Input!C13/100/12)+E120</f>
        <v>8998565.6293061934</v>
      </c>
      <c r="G120">
        <f>G119*(1+Input!C13/100/12)+IF(A120&gt;Input!C9*12, Input!C19, 0)</f>
        <v>0</v>
      </c>
    </row>
    <row r="121" spans="1:7">
      <c r="A121">
        <f>A120+1</f>
        <v>120</v>
      </c>
      <c r="B121">
        <f>INT((A121-1)/12)+1</f>
        <v>10</v>
      </c>
      <c r="C121">
        <f>IF(A121&lt;=Input!C9*12, Input!C19, 0)</f>
        <v>53532.164415581618</v>
      </c>
      <c r="D121">
        <f>Input!C10*(1+Input!C11/100)^INT((A121-1)/12)</f>
        <v>36769.1842484031</v>
      </c>
      <c r="E121">
        <f>C121-D121</f>
        <v>16762.980167178517</v>
      </c>
      <c r="F121">
        <f>F120*(1+Input!C13/100/12)+E121</f>
        <v>9082817.8516931683</v>
      </c>
      <c r="G121">
        <f>G120*(1+Input!C13/100/12)+IF(A121&gt;Input!C9*12, Input!C19, 0)</f>
        <v>0</v>
      </c>
    </row>
    <row r="122" spans="1:7">
      <c r="A122">
        <f>A121+1</f>
        <v>121</v>
      </c>
      <c r="B122">
        <f>INT((A122-1)/12)+1</f>
        <v>11</v>
      </c>
      <c r="C122">
        <f>IF(A122&lt;=Input!C9*12, Input!C19, 0)</f>
        <v>53532.164415581618</v>
      </c>
      <c r="D122">
        <f>Input!C10*(1+Input!C11/100)^INT((A122-1)/12)</f>
        <v>39343.027145791311</v>
      </c>
      <c r="E122">
        <f>C122-D122</f>
        <v>14189.137269790306</v>
      </c>
      <c r="F122">
        <f>F121*(1+Input!C13/100/12)+E122</f>
        <v>9165128.1228506584</v>
      </c>
      <c r="G122">
        <f>G121*(1+Input!C13/100/12)+IF(A122&gt;Input!C9*12, Input!C19, 0)</f>
        <v>0</v>
      </c>
    </row>
    <row r="123" spans="1:7">
      <c r="A123">
        <f>A122+1</f>
        <v>122</v>
      </c>
      <c r="B123">
        <f>INT((A123-1)/12)+1</f>
        <v>11</v>
      </c>
      <c r="C123">
        <f>IF(A123&lt;=Input!C9*12, Input!C19, 0)</f>
        <v>53532.164415581618</v>
      </c>
      <c r="D123">
        <f>Input!C10*(1+Input!C11/100)^INT((A123-1)/12)</f>
        <v>39343.027145791311</v>
      </c>
      <c r="E123">
        <f>C123-D123</f>
        <v>14189.137269790306</v>
      </c>
      <c r="F123">
        <f>F122*(1+Input!C13/100/12)+E123</f>
        <v>9248055.7210418303</v>
      </c>
      <c r="G123">
        <f>G122*(1+Input!C13/100/12)+IF(A123&gt;Input!C9*12, Input!C19, 0)</f>
        <v>0</v>
      </c>
    </row>
    <row r="124" spans="1:7">
      <c r="A124">
        <f>A123+1</f>
        <v>123</v>
      </c>
      <c r="B124">
        <f>INT((A124-1)/12)+1</f>
        <v>11</v>
      </c>
      <c r="C124">
        <f>IF(A124&lt;=Input!C9*12, Input!C19, 0)</f>
        <v>53532.164415581618</v>
      </c>
      <c r="D124">
        <f>Input!C10*(1+Input!C11/100)^INT((A124-1)/12)</f>
        <v>39343.027145791311</v>
      </c>
      <c r="E124">
        <f>C124-D124</f>
        <v>14189.137269790306</v>
      </c>
      <c r="F124">
        <f>F123*(1+Input!C13/100/12)+E124</f>
        <v>9331605.276219435</v>
      </c>
      <c r="G124">
        <f>G123*(1+Input!C13/100/12)+IF(A124&gt;Input!C9*12, Input!C19, 0)</f>
        <v>0</v>
      </c>
    </row>
    <row r="125" spans="1:7">
      <c r="A125">
        <f>A124+1</f>
        <v>124</v>
      </c>
      <c r="B125">
        <f>INT((A125-1)/12)+1</f>
        <v>11</v>
      </c>
      <c r="C125">
        <f>IF(A125&lt;=Input!C9*12, Input!C19, 0)</f>
        <v>53532.164415581618</v>
      </c>
      <c r="D125">
        <f>Input!C10*(1+Input!C11/100)^INT((A125-1)/12)</f>
        <v>39343.027145791311</v>
      </c>
      <c r="E125">
        <f>C125-D125</f>
        <v>14189.137269790306</v>
      </c>
      <c r="F125">
        <f>F124*(1+Input!C13/100/12)+E125</f>
        <v>9415781.4530608729</v>
      </c>
      <c r="G125">
        <f>G124*(1+Input!C13/100/12)+IF(A125&gt;Input!C9*12, Input!C19, 0)</f>
        <v>0</v>
      </c>
    </row>
    <row r="126" spans="1:7">
      <c r="A126">
        <f>A125+1</f>
        <v>125</v>
      </c>
      <c r="B126">
        <f>INT((A126-1)/12)+1</f>
        <v>11</v>
      </c>
      <c r="C126">
        <f>IF(A126&lt;=Input!C9*12, Input!C19, 0)</f>
        <v>53532.164415581618</v>
      </c>
      <c r="D126">
        <f>Input!C10*(1+Input!C11/100)^INT((A126-1)/12)</f>
        <v>39343.027145791311</v>
      </c>
      <c r="E126">
        <f>C126-D126</f>
        <v>14189.137269790306</v>
      </c>
      <c r="F126">
        <f>F125*(1+Input!C13/100/12)+E126</f>
        <v>9500588.9512286205</v>
      </c>
      <c r="G126">
        <f>G125*(1+Input!C13/100/12)+IF(A126&gt;Input!C9*12, Input!C19, 0)</f>
        <v>0</v>
      </c>
    </row>
    <row r="127" spans="1:7">
      <c r="A127">
        <f>A126+1</f>
        <v>126</v>
      </c>
      <c r="B127">
        <f>INT((A127-1)/12)+1</f>
        <v>11</v>
      </c>
      <c r="C127">
        <f>IF(A127&lt;=Input!C9*12, Input!C19, 0)</f>
        <v>53532.164415581618</v>
      </c>
      <c r="D127">
        <f>Input!C10*(1+Input!C11/100)^INT((A127-1)/12)</f>
        <v>39343.027145791311</v>
      </c>
      <c r="E127">
        <f>C127-D127</f>
        <v>14189.137269790306</v>
      </c>
      <c r="F127">
        <f>F126*(1+Input!C13/100/12)+E127</f>
        <v>9586032.5056326278</v>
      </c>
      <c r="G127">
        <f>G126*(1+Input!C13/100/12)+IF(A127&gt;Input!C9*12, Input!C19, 0)</f>
        <v>0</v>
      </c>
    </row>
    <row r="128" spans="1:7">
      <c r="A128">
        <f>A127+1</f>
        <v>127</v>
      </c>
      <c r="B128">
        <f>INT((A128-1)/12)+1</f>
        <v>11</v>
      </c>
      <c r="C128">
        <f>IF(A128&lt;=Input!C9*12, Input!C19, 0)</f>
        <v>53532.164415581618</v>
      </c>
      <c r="D128">
        <f>Input!C10*(1+Input!C11/100)^INT((A128-1)/12)</f>
        <v>39343.027145791311</v>
      </c>
      <c r="E128">
        <f>C128-D128</f>
        <v>14189.137269790306</v>
      </c>
      <c r="F128">
        <f>F127*(1+Input!C13/100/12)+E128</f>
        <v>9672116.8866946641</v>
      </c>
      <c r="G128">
        <f>G127*(1+Input!C13/100/12)+IF(A128&gt;Input!C9*12, Input!C19, 0)</f>
        <v>0</v>
      </c>
    </row>
    <row r="129" spans="1:7">
      <c r="A129">
        <f>A128+1</f>
        <v>128</v>
      </c>
      <c r="B129">
        <f>INT((A129-1)/12)+1</f>
        <v>11</v>
      </c>
      <c r="C129">
        <f>IF(A129&lt;=Input!C9*12, Input!C19, 0)</f>
        <v>53532.164415581618</v>
      </c>
      <c r="D129">
        <f>Input!C10*(1+Input!C11/100)^INT((A129-1)/12)</f>
        <v>39343.027145791311</v>
      </c>
      <c r="E129">
        <f>C129-D129</f>
        <v>14189.137269790306</v>
      </c>
      <c r="F129">
        <f>F128*(1+Input!C13/100/12)+E129</f>
        <v>9758846.9006146658</v>
      </c>
      <c r="G129">
        <f>G128*(1+Input!C13/100/12)+IF(A129&gt;Input!C9*12, Input!C19, 0)</f>
        <v>0</v>
      </c>
    </row>
    <row r="130" spans="1:7">
      <c r="A130">
        <f>A129+1</f>
        <v>129</v>
      </c>
      <c r="B130">
        <f>INT((A130-1)/12)+1</f>
        <v>11</v>
      </c>
      <c r="C130">
        <f>IF(A130&lt;=Input!C9*12, Input!C19, 0)</f>
        <v>53532.164415581618</v>
      </c>
      <c r="D130">
        <f>Input!C10*(1+Input!C11/100)^INT((A130-1)/12)</f>
        <v>39343.027145791311</v>
      </c>
      <c r="E130">
        <f>C130-D130</f>
        <v>14189.137269790306</v>
      </c>
      <c r="F130">
        <f>F129*(1+Input!C13/100/12)+E130</f>
        <v>9846227.3896390684</v>
      </c>
      <c r="G130">
        <f>G129*(1+Input!C13/100/12)+IF(A130&gt;Input!C9*12, Input!C19, 0)</f>
        <v>0</v>
      </c>
    </row>
    <row r="131" spans="1:7">
      <c r="A131">
        <f>A130+1</f>
        <v>130</v>
      </c>
      <c r="B131">
        <f>INT((A131-1)/12)+1</f>
        <v>11</v>
      </c>
      <c r="C131">
        <f>IF(A131&lt;=Input!C9*12, Input!C19, 0)</f>
        <v>53532.164415581618</v>
      </c>
      <c r="D131">
        <f>Input!C10*(1+Input!C11/100)^INT((A131-1)/12)</f>
        <v>39343.027145791311</v>
      </c>
      <c r="E131">
        <f>C131-D131</f>
        <v>14189.137269790306</v>
      </c>
      <c r="F131">
        <f>F130*(1+Input!C13/100/12)+E131</f>
        <v>9934263.232331153</v>
      </c>
      <c r="G131">
        <f>G130*(1+Input!C13/100/12)+IF(A131&gt;Input!C9*12, Input!C19, 0)</f>
        <v>0</v>
      </c>
    </row>
    <row r="132" spans="1:7">
      <c r="A132">
        <f>A131+1</f>
        <v>131</v>
      </c>
      <c r="B132">
        <f>INT((A132-1)/12)+1</f>
        <v>11</v>
      </c>
      <c r="C132">
        <f>IF(A132&lt;=Input!C9*12, Input!C19, 0)</f>
        <v>53532.164415581618</v>
      </c>
      <c r="D132">
        <f>Input!C10*(1+Input!C11/100)^INT((A132-1)/12)</f>
        <v>39343.027145791311</v>
      </c>
      <c r="E132">
        <f>C132-D132</f>
        <v>14189.137269790306</v>
      </c>
      <c r="F132">
        <f>F131*(1+Input!C13/100/12)+E132</f>
        <v>10022959.343843428</v>
      </c>
      <c r="G132">
        <f>G131*(1+Input!C13/100/12)+IF(A132&gt;Input!C9*12, Input!C19, 0)</f>
        <v>0</v>
      </c>
    </row>
    <row r="133" spans="1:7">
      <c r="A133">
        <f>A132+1</f>
        <v>132</v>
      </c>
      <c r="B133">
        <f>INT((A133-1)/12)+1</f>
        <v>11</v>
      </c>
      <c r="C133">
        <f>IF(A133&lt;=Input!C9*12, Input!C19, 0)</f>
        <v>53532.164415581618</v>
      </c>
      <c r="D133">
        <f>Input!C10*(1+Input!C11/100)^INT((A133-1)/12)</f>
        <v>39343.027145791311</v>
      </c>
      <c r="E133">
        <f>C133-D133</f>
        <v>14189.137269790306</v>
      </c>
      <c r="F133">
        <f>F132*(1+Input!C13/100/12)+E133</f>
        <v>10112320.676192045</v>
      </c>
      <c r="G133">
        <f>G132*(1+Input!C13/100/12)+IF(A133&gt;Input!C9*12, Input!C19, 0)</f>
        <v>0</v>
      </c>
    </row>
    <row r="134" spans="1:7">
      <c r="A134">
        <f>A133+1</f>
        <v>133</v>
      </c>
      <c r="B134">
        <f>INT((A134-1)/12)+1</f>
        <v>12</v>
      </c>
      <c r="C134">
        <f>IF(A134&lt;=Input!C9*12, Input!C19, 0)</f>
        <v>53532.164415581618</v>
      </c>
      <c r="D134">
        <f>Input!C10*(1+Input!C11/100)^INT((A134-1)/12)</f>
        <v>42097.039045996709</v>
      </c>
      <c r="E134">
        <f>C134-D134</f>
        <v>11435.125369584908</v>
      </c>
      <c r="F134">
        <f>F133*(1+Input!C13/100/12)+E134</f>
        <v>10199598.20663307</v>
      </c>
      <c r="G134">
        <f>G133*(1+Input!C13/100/12)+IF(A134&gt;Input!C9*12, Input!C19, 0)</f>
        <v>0</v>
      </c>
    </row>
    <row r="135" spans="1:7">
      <c r="A135">
        <f>A134+1</f>
        <v>134</v>
      </c>
      <c r="B135">
        <f>INT((A135-1)/12)+1</f>
        <v>12</v>
      </c>
      <c r="C135">
        <f>IF(A135&lt;=Input!C9*12, Input!C19, 0)</f>
        <v>53532.164415581618</v>
      </c>
      <c r="D135">
        <f>Input!C10*(1+Input!C11/100)^INT((A135-1)/12)</f>
        <v>42097.039045996709</v>
      </c>
      <c r="E135">
        <f>C135-D135</f>
        <v>11435.125369584908</v>
      </c>
      <c r="F135">
        <f>F134*(1+Input!C13/100/12)+E135</f>
        <v>10287530.318552403</v>
      </c>
      <c r="G135">
        <f>G134*(1+Input!C13/100/12)+IF(A135&gt;Input!C9*12, Input!C19, 0)</f>
        <v>0</v>
      </c>
    </row>
    <row r="136" spans="1:7">
      <c r="A136">
        <f>A135+1</f>
        <v>135</v>
      </c>
      <c r="B136">
        <f>INT((A136-1)/12)+1</f>
        <v>12</v>
      </c>
      <c r="C136">
        <f>IF(A136&lt;=Input!C9*12, Input!C19, 0)</f>
        <v>53532.164415581618</v>
      </c>
      <c r="D136">
        <f>Input!C10*(1+Input!C11/100)^INT((A136-1)/12)</f>
        <v>42097.039045996709</v>
      </c>
      <c r="E136">
        <f>C136-D136</f>
        <v>11435.125369584908</v>
      </c>
      <c r="F136">
        <f>F135*(1+Input!C13/100/12)+E136</f>
        <v>10376121.921311131</v>
      </c>
      <c r="G136">
        <f>G135*(1+Input!C13/100/12)+IF(A136&gt;Input!C9*12, Input!C19, 0)</f>
        <v>0</v>
      </c>
    </row>
    <row r="137" spans="1:7">
      <c r="A137">
        <f>A136+1</f>
        <v>136</v>
      </c>
      <c r="B137">
        <f>INT((A137-1)/12)+1</f>
        <v>12</v>
      </c>
      <c r="C137">
        <f>IF(A137&lt;=Input!C9*12, Input!C19, 0)</f>
        <v>53532.164415581618</v>
      </c>
      <c r="D137">
        <f>Input!C10*(1+Input!C11/100)^INT((A137-1)/12)</f>
        <v>42097.039045996709</v>
      </c>
      <c r="E137">
        <f>C137-D137</f>
        <v>11435.125369584908</v>
      </c>
      <c r="F137">
        <f>F136*(1+Input!C13/100/12)+E137</f>
        <v>10465377.96109055</v>
      </c>
      <c r="G137">
        <f>G136*(1+Input!C13/100/12)+IF(A137&gt;Input!C9*12, Input!C19, 0)</f>
        <v>0</v>
      </c>
    </row>
    <row r="138" spans="1:7">
      <c r="A138">
        <f>A137+1</f>
        <v>137</v>
      </c>
      <c r="B138">
        <f>INT((A138-1)/12)+1</f>
        <v>12</v>
      </c>
      <c r="C138">
        <f>IF(A138&lt;=Input!C9*12, Input!C19, 0)</f>
        <v>53532.164415581618</v>
      </c>
      <c r="D138">
        <f>Input!C10*(1+Input!C11/100)^INT((A138-1)/12)</f>
        <v>42097.039045996709</v>
      </c>
      <c r="E138">
        <f>C138-D138</f>
        <v>11435.125369584908</v>
      </c>
      <c r="F138">
        <f>F137*(1+Input!C13/100/12)+E138</f>
        <v>10555303.421168314</v>
      </c>
      <c r="G138">
        <f>G137*(1+Input!C13/100/12)+IF(A138&gt;Input!C9*12, Input!C19, 0)</f>
        <v>0</v>
      </c>
    </row>
    <row r="139" spans="1:7">
      <c r="A139">
        <f>A138+1</f>
        <v>138</v>
      </c>
      <c r="B139">
        <f>INT((A139-1)/12)+1</f>
        <v>12</v>
      </c>
      <c r="C139">
        <f>IF(A139&lt;=Input!C9*12, Input!C19, 0)</f>
        <v>53532.164415581618</v>
      </c>
      <c r="D139">
        <f>Input!C10*(1+Input!C11/100)^INT((A139-1)/12)</f>
        <v>42097.039045996709</v>
      </c>
      <c r="E139">
        <f>C139-D139</f>
        <v>11435.125369584908</v>
      </c>
      <c r="F139">
        <f>F138*(1+Input!C13/100/12)+E139</f>
        <v>10645903.322196661</v>
      </c>
      <c r="G139">
        <f>G138*(1+Input!C13/100/12)+IF(A139&gt;Input!C9*12, Input!C19, 0)</f>
        <v>0</v>
      </c>
    </row>
    <row r="140" spans="1:7">
      <c r="A140">
        <f>A139+1</f>
        <v>139</v>
      </c>
      <c r="B140">
        <f>INT((A140-1)/12)+1</f>
        <v>12</v>
      </c>
      <c r="C140">
        <f>IF(A140&lt;=Input!C9*12, Input!C19, 0)</f>
        <v>53532.164415581618</v>
      </c>
      <c r="D140">
        <f>Input!C10*(1+Input!C11/100)^INT((A140-1)/12)</f>
        <v>42097.039045996709</v>
      </c>
      <c r="E140">
        <f>C140-D140</f>
        <v>11435.125369584908</v>
      </c>
      <c r="F140">
        <f>F139*(1+Input!C13/100/12)+E140</f>
        <v>10737182.72248272</v>
      </c>
      <c r="G140">
        <f>G139*(1+Input!C13/100/12)+IF(A140&gt;Input!C9*12, Input!C19, 0)</f>
        <v>0</v>
      </c>
    </row>
    <row r="141" spans="1:7">
      <c r="A141">
        <f>A140+1</f>
        <v>140</v>
      </c>
      <c r="B141">
        <f>INT((A141-1)/12)+1</f>
        <v>12</v>
      </c>
      <c r="C141">
        <f>IF(A141&lt;=Input!C9*12, Input!C19, 0)</f>
        <v>53532.164415581618</v>
      </c>
      <c r="D141">
        <f>Input!C10*(1+Input!C11/100)^INT((A141-1)/12)</f>
        <v>42097.039045996709</v>
      </c>
      <c r="E141">
        <f>C141-D141</f>
        <v>11435.125369584908</v>
      </c>
      <c r="F141">
        <f>F140*(1+Input!C13/100/12)+E141</f>
        <v>10829146.718270926</v>
      </c>
      <c r="G141">
        <f>G140*(1+Input!C13/100/12)+IF(A141&gt;Input!C9*12, Input!C19, 0)</f>
        <v>0</v>
      </c>
    </row>
    <row r="142" spans="1:7">
      <c r="A142">
        <f>A141+1</f>
        <v>141</v>
      </c>
      <c r="B142">
        <f>INT((A142-1)/12)+1</f>
        <v>12</v>
      </c>
      <c r="C142">
        <f>IF(A142&lt;=Input!C9*12, Input!C19, 0)</f>
        <v>53532.164415581618</v>
      </c>
      <c r="D142">
        <f>Input!C10*(1+Input!C11/100)^INT((A142-1)/12)</f>
        <v>42097.039045996709</v>
      </c>
      <c r="E142">
        <f>C142-D142</f>
        <v>11435.125369584908</v>
      </c>
      <c r="F142">
        <f>F141*(1+Input!C13/100/12)+E142</f>
        <v>10921800.444027543</v>
      </c>
      <c r="G142">
        <f>G141*(1+Input!C13/100/12)+IF(A142&gt;Input!C9*12, Input!C19, 0)</f>
        <v>0</v>
      </c>
    </row>
    <row r="143" spans="1:7">
      <c r="A143">
        <f>A142+1</f>
        <v>142</v>
      </c>
      <c r="B143">
        <f>INT((A143-1)/12)+1</f>
        <v>12</v>
      </c>
      <c r="C143">
        <f>IF(A143&lt;=Input!C9*12, Input!C19, 0)</f>
        <v>53532.164415581618</v>
      </c>
      <c r="D143">
        <f>Input!C10*(1+Input!C11/100)^INT((A143-1)/12)</f>
        <v>42097.039045996709</v>
      </c>
      <c r="E143">
        <f>C143-D143</f>
        <v>11435.125369584908</v>
      </c>
      <c r="F143">
        <f>F142*(1+Input!C13/100/12)+E143</f>
        <v>11015149.072727334</v>
      </c>
      <c r="G143">
        <f>G142*(1+Input!C13/100/12)+IF(A143&gt;Input!C9*12, Input!C19, 0)</f>
        <v>0</v>
      </c>
    </row>
    <row r="144" spans="1:7">
      <c r="A144">
        <f>A143+1</f>
        <v>143</v>
      </c>
      <c r="B144">
        <f>INT((A144-1)/12)+1</f>
        <v>12</v>
      </c>
      <c r="C144">
        <f>IF(A144&lt;=Input!C9*12, Input!C19, 0)</f>
        <v>53532.164415581618</v>
      </c>
      <c r="D144">
        <f>Input!C10*(1+Input!C11/100)^INT((A144-1)/12)</f>
        <v>42097.039045996709</v>
      </c>
      <c r="E144">
        <f>C144-D144</f>
        <v>11435.125369584908</v>
      </c>
      <c r="F144">
        <f>F143*(1+Input!C13/100/12)+E144</f>
        <v>11109197.816142373</v>
      </c>
      <c r="G144">
        <f>G143*(1+Input!C13/100/12)+IF(A144&gt;Input!C9*12, Input!C19, 0)</f>
        <v>0</v>
      </c>
    </row>
    <row r="145" spans="1:7">
      <c r="A145">
        <f>A144+1</f>
        <v>144</v>
      </c>
      <c r="B145">
        <f>INT((A145-1)/12)+1</f>
        <v>12</v>
      </c>
      <c r="C145">
        <f>IF(A145&lt;=Input!C9*12, Input!C19, 0)</f>
        <v>53532.164415581618</v>
      </c>
      <c r="D145">
        <f>Input!C10*(1+Input!C11/100)^INT((A145-1)/12)</f>
        <v>42097.039045996709</v>
      </c>
      <c r="E145">
        <f>C145-D145</f>
        <v>11435.125369584908</v>
      </c>
      <c r="F145">
        <f>F144*(1+Input!C13/100/12)+E145</f>
        <v>11203951.925133025</v>
      </c>
      <c r="G145">
        <f>G144*(1+Input!C13/100/12)+IF(A145&gt;Input!C9*12, Input!C19, 0)</f>
        <v>0</v>
      </c>
    </row>
    <row r="146" spans="1:7">
      <c r="A146">
        <f>A145+1</f>
        <v>145</v>
      </c>
      <c r="B146">
        <f>INT((A146-1)/12)+1</f>
        <v>13</v>
      </c>
      <c r="C146">
        <f>IF(A146&lt;=Input!C9*12, Input!C19, 0)</f>
        <v>53532.164415581618</v>
      </c>
      <c r="D146">
        <f>Input!C10*(1+Input!C11/100)^INT((A146-1)/12)</f>
        <v>45043.831779216467</v>
      </c>
      <c r="E146">
        <f>C146-D146</f>
        <v>8488.3326363651504</v>
      </c>
      <c r="F146">
        <f>F145*(1+Input!C13/100/12)+E146</f>
        <v>11296469.89720789</v>
      </c>
      <c r="G146">
        <f>G145*(1+Input!C13/100/12)+IF(A146&gt;Input!C9*12, Input!C19, 0)</f>
        <v>0</v>
      </c>
    </row>
    <row r="147" spans="1:7">
      <c r="A147">
        <f>A146+1</f>
        <v>146</v>
      </c>
      <c r="B147">
        <f>INT((A147-1)/12)+1</f>
        <v>13</v>
      </c>
      <c r="C147">
        <f>IF(A147&lt;=Input!C9*12, Input!C19, 0)</f>
        <v>53532.164415581618</v>
      </c>
      <c r="D147">
        <f>Input!C10*(1+Input!C11/100)^INT((A147-1)/12)</f>
        <v>45043.831779216467</v>
      </c>
      <c r="E147">
        <f>C147-D147</f>
        <v>8488.3326363651504</v>
      </c>
      <c r="F147">
        <f>F146*(1+Input!C13/100/12)+E147</f>
        <v>11389681.754073314</v>
      </c>
      <c r="G147">
        <f>G146*(1+Input!C13/100/12)+IF(A147&gt;Input!C9*12, Input!C19, 0)</f>
        <v>0</v>
      </c>
    </row>
    <row r="148" spans="1:7">
      <c r="A148">
        <f>A147+1</f>
        <v>147</v>
      </c>
      <c r="B148">
        <f>INT((A148-1)/12)+1</f>
        <v>13</v>
      </c>
      <c r="C148">
        <f>IF(A148&lt;=Input!C9*12, Input!C19, 0)</f>
        <v>53532.164415581618</v>
      </c>
      <c r="D148">
        <f>Input!C10*(1+Input!C11/100)^INT((A148-1)/12)</f>
        <v>45043.831779216467</v>
      </c>
      <c r="E148">
        <f>C148-D148</f>
        <v>8488.3326363651504</v>
      </c>
      <c r="F148">
        <f>F147*(1+Input!C13/100/12)+E148</f>
        <v>11483592.699865231</v>
      </c>
      <c r="G148">
        <f>G147*(1+Input!C13/100/12)+IF(A148&gt;Input!C9*12, Input!C19, 0)</f>
        <v>0</v>
      </c>
    </row>
    <row r="149" spans="1:7">
      <c r="A149">
        <f>A148+1</f>
        <v>148</v>
      </c>
      <c r="B149">
        <f>INT((A149-1)/12)+1</f>
        <v>13</v>
      </c>
      <c r="C149">
        <f>IF(A149&lt;=Input!C9*12, Input!C19, 0)</f>
        <v>53532.164415581618</v>
      </c>
      <c r="D149">
        <f>Input!C10*(1+Input!C11/100)^INT((A149-1)/12)</f>
        <v>45043.831779216467</v>
      </c>
      <c r="E149">
        <f>C149-D149</f>
        <v>8488.3326363651504</v>
      </c>
      <c r="F149">
        <f>F148*(1+Input!C13/100/12)+E149</f>
        <v>11578207.977750586</v>
      </c>
      <c r="G149">
        <f>G148*(1+Input!C13/100/12)+IF(A149&gt;Input!C9*12, Input!C19, 0)</f>
        <v>0</v>
      </c>
    </row>
    <row r="150" spans="1:7">
      <c r="A150">
        <f>A149+1</f>
        <v>149</v>
      </c>
      <c r="B150">
        <f>INT((A150-1)/12)+1</f>
        <v>13</v>
      </c>
      <c r="C150">
        <f>IF(A150&lt;=Input!C9*12, Input!C19, 0)</f>
        <v>53532.164415581618</v>
      </c>
      <c r="D150">
        <f>Input!C10*(1+Input!C11/100)^INT((A150-1)/12)</f>
        <v>45043.831779216467</v>
      </c>
      <c r="E150">
        <f>C150-D150</f>
        <v>8488.3326363651504</v>
      </c>
      <c r="F150">
        <f>F149*(1+Input!C13/100/12)+E150</f>
        <v>11673532.870220082</v>
      </c>
      <c r="G150">
        <f>G149*(1+Input!C13/100/12)+IF(A150&gt;Input!C9*12, Input!C19, 0)</f>
        <v>0</v>
      </c>
    </row>
    <row r="151" spans="1:7">
      <c r="A151">
        <f>A150+1</f>
        <v>150</v>
      </c>
      <c r="B151">
        <f>INT((A151-1)/12)+1</f>
        <v>13</v>
      </c>
      <c r="C151">
        <f>IF(A151&lt;=Input!C9*12, Input!C19, 0)</f>
        <v>53532.164415581618</v>
      </c>
      <c r="D151">
        <f>Input!C10*(1+Input!C11/100)^INT((A151-1)/12)</f>
        <v>45043.831779216467</v>
      </c>
      <c r="E151">
        <f>C151-D151</f>
        <v>8488.3326363651504</v>
      </c>
      <c r="F151">
        <f>F150*(1+Input!C13/100/12)+E151</f>
        <v>11769572.699383099</v>
      </c>
      <c r="G151">
        <f>G150*(1+Input!C13/100/12)+IF(A151&gt;Input!C9*12, Input!C19, 0)</f>
        <v>0</v>
      </c>
    </row>
    <row r="152" spans="1:7">
      <c r="A152">
        <f>A151+1</f>
        <v>151</v>
      </c>
      <c r="B152">
        <f>INT((A152-1)/12)+1</f>
        <v>13</v>
      </c>
      <c r="C152">
        <f>IF(A152&lt;=Input!C9*12, Input!C19, 0)</f>
        <v>53532.164415581618</v>
      </c>
      <c r="D152">
        <f>Input!C10*(1+Input!C11/100)^INT((A152-1)/12)</f>
        <v>45043.831779216467</v>
      </c>
      <c r="E152">
        <f>C152-D152</f>
        <v>8488.3326363651504</v>
      </c>
      <c r="F152">
        <f>F151*(1+Input!C13/100/12)+E152</f>
        <v>11866332.827264838</v>
      </c>
      <c r="G152">
        <f>G151*(1+Input!C13/100/12)+IF(A152&gt;Input!C9*12, Input!C19, 0)</f>
        <v>0</v>
      </c>
    </row>
    <row r="153" spans="1:7">
      <c r="A153">
        <f>A152+1</f>
        <v>152</v>
      </c>
      <c r="B153">
        <f>INT((A153-1)/12)+1</f>
        <v>13</v>
      </c>
      <c r="C153">
        <f>IF(A153&lt;=Input!C9*12, Input!C19, 0)</f>
        <v>53532.164415581618</v>
      </c>
      <c r="D153">
        <f>Input!C10*(1+Input!C11/100)^INT((A153-1)/12)</f>
        <v>45043.831779216467</v>
      </c>
      <c r="E153">
        <f>C153-D153</f>
        <v>8488.3326363651504</v>
      </c>
      <c r="F153">
        <f>F152*(1+Input!C13/100/12)+E153</f>
        <v>11963818.65610569</v>
      </c>
      <c r="G153">
        <f>G152*(1+Input!C13/100/12)+IF(A153&gt;Input!C9*12, Input!C19, 0)</f>
        <v>0</v>
      </c>
    </row>
    <row r="154" spans="1:7">
      <c r="A154">
        <f>A153+1</f>
        <v>153</v>
      </c>
      <c r="B154">
        <f>INT((A154-1)/12)+1</f>
        <v>13</v>
      </c>
      <c r="C154">
        <f>IF(A154&lt;=Input!C9*12, Input!C19, 0)</f>
        <v>53532.164415581618</v>
      </c>
      <c r="D154">
        <f>Input!C10*(1+Input!C11/100)^INT((A154-1)/12)</f>
        <v>45043.831779216467</v>
      </c>
      <c r="E154">
        <f>C154-D154</f>
        <v>8488.3326363651504</v>
      </c>
      <c r="F154">
        <f>F153*(1+Input!C13/100/12)+E154</f>
        <v>12062035.628662849</v>
      </c>
      <c r="G154">
        <f>G153*(1+Input!C13/100/12)+IF(A154&gt;Input!C9*12, Input!C19, 0)</f>
        <v>0</v>
      </c>
    </row>
    <row r="155" spans="1:7">
      <c r="A155">
        <f>A154+1</f>
        <v>154</v>
      </c>
      <c r="B155">
        <f>INT((A155-1)/12)+1</f>
        <v>13</v>
      </c>
      <c r="C155">
        <f>IF(A155&lt;=Input!C9*12, Input!C19, 0)</f>
        <v>53532.164415581618</v>
      </c>
      <c r="D155">
        <f>Input!C10*(1+Input!C11/100)^INT((A155-1)/12)</f>
        <v>45043.831779216467</v>
      </c>
      <c r="E155">
        <f>C155-D155</f>
        <v>8488.3326363651504</v>
      </c>
      <c r="F155">
        <f>F154*(1+Input!C13/100/12)+E155</f>
        <v>12160989.228514187</v>
      </c>
      <c r="G155">
        <f>G154*(1+Input!C13/100/12)+IF(A155&gt;Input!C9*12, Input!C19, 0)</f>
        <v>0</v>
      </c>
    </row>
    <row r="156" spans="1:7">
      <c r="A156">
        <f>A155+1</f>
        <v>155</v>
      </c>
      <c r="B156">
        <f>INT((A156-1)/12)+1</f>
        <v>13</v>
      </c>
      <c r="C156">
        <f>IF(A156&lt;=Input!C9*12, Input!C19, 0)</f>
        <v>53532.164415581618</v>
      </c>
      <c r="D156">
        <f>Input!C10*(1+Input!C11/100)^INT((A156-1)/12)</f>
        <v>45043.831779216467</v>
      </c>
      <c r="E156">
        <f>C156-D156</f>
        <v>8488.3326363651504</v>
      </c>
      <c r="F156">
        <f>F155*(1+Input!C13/100/12)+E156</f>
        <v>12260684.98036441</v>
      </c>
      <c r="G156">
        <f>G155*(1+Input!C13/100/12)+IF(A156&gt;Input!C9*12, Input!C19, 0)</f>
        <v>0</v>
      </c>
    </row>
    <row r="157" spans="1:7">
      <c r="A157">
        <f>A156+1</f>
        <v>156</v>
      </c>
      <c r="B157">
        <f>INT((A157-1)/12)+1</f>
        <v>13</v>
      </c>
      <c r="C157">
        <f>IF(A157&lt;=Input!C9*12, Input!C19, 0)</f>
        <v>53532.164415581618</v>
      </c>
      <c r="D157">
        <f>Input!C10*(1+Input!C11/100)^INT((A157-1)/12)</f>
        <v>45043.831779216467</v>
      </c>
      <c r="E157">
        <f>C157-D157</f>
        <v>8488.3326363651504</v>
      </c>
      <c r="F157">
        <f>F156*(1+Input!C13/100/12)+E157</f>
        <v>12361128.450353509</v>
      </c>
      <c r="G157">
        <f>G156*(1+Input!C13/100/12)+IF(A157&gt;Input!C9*12, Input!C19, 0)</f>
        <v>0</v>
      </c>
    </row>
    <row r="158" spans="1:7">
      <c r="A158">
        <f>A157+1</f>
        <v>157</v>
      </c>
      <c r="B158">
        <f>INT((A158-1)/12)+1</f>
        <v>14</v>
      </c>
      <c r="C158">
        <f>IF(A158&lt;=Input!C9*12, Input!C19, 0)</f>
        <v>53532.164415581618</v>
      </c>
      <c r="D158">
        <f>Input!C10*(1+Input!C11/100)^INT((A158-1)/12)</f>
        <v>48196.900003761628</v>
      </c>
      <c r="E158">
        <f>C158-D158</f>
        <v>5335.2644118199896</v>
      </c>
      <c r="F158">
        <f>F157*(1+Input!C13/100/12)+E158</f>
        <v>12459172.178142982</v>
      </c>
      <c r="G158">
        <f>G157*(1+Input!C13/100/12)+IF(A158&gt;Input!C9*12, Input!C19, 0)</f>
        <v>0</v>
      </c>
    </row>
    <row r="159" spans="1:7">
      <c r="A159">
        <f>A158+1</f>
        <v>158</v>
      </c>
      <c r="B159">
        <f>INT((A159-1)/12)+1</f>
        <v>14</v>
      </c>
      <c r="C159">
        <f>IF(A159&lt;=Input!C9*12, Input!C19, 0)</f>
        <v>53532.164415581618</v>
      </c>
      <c r="D159">
        <f>Input!C10*(1+Input!C11/100)^INT((A159-1)/12)</f>
        <v>48196.900003761628</v>
      </c>
      <c r="E159">
        <f>C159-D159</f>
        <v>5335.2644118199896</v>
      </c>
      <c r="F159">
        <f>F158*(1+Input!C13/100/12)+E159</f>
        <v>12557951.233890874</v>
      </c>
      <c r="G159">
        <f>G158*(1+Input!C13/100/12)+IF(A159&gt;Input!C9*12, Input!C19, 0)</f>
        <v>0</v>
      </c>
    </row>
    <row r="160" spans="1:7">
      <c r="A160">
        <f>A159+1</f>
        <v>159</v>
      </c>
      <c r="B160">
        <f>INT((A160-1)/12)+1</f>
        <v>14</v>
      </c>
      <c r="C160">
        <f>IF(A160&lt;=Input!C9*12, Input!C19, 0)</f>
        <v>53532.164415581618</v>
      </c>
      <c r="D160">
        <f>Input!C10*(1+Input!C11/100)^INT((A160-1)/12)</f>
        <v>48196.900003761628</v>
      </c>
      <c r="E160">
        <f>C160-D160</f>
        <v>5335.2644118199896</v>
      </c>
      <c r="F160">
        <f>F159*(1+Input!C13/100/12)+E160</f>
        <v>12657471.132556876</v>
      </c>
      <c r="G160">
        <f>G159*(1+Input!C13/100/12)+IF(A160&gt;Input!C9*12, Input!C19, 0)</f>
        <v>0</v>
      </c>
    </row>
    <row r="161" spans="1:7">
      <c r="A161">
        <f>A160+1</f>
        <v>160</v>
      </c>
      <c r="B161">
        <f>INT((A161-1)/12)+1</f>
        <v>14</v>
      </c>
      <c r="C161">
        <f>IF(A161&lt;=Input!C9*12, Input!C19, 0)</f>
        <v>53532.164415581618</v>
      </c>
      <c r="D161">
        <f>Input!C10*(1+Input!C11/100)^INT((A161-1)/12)</f>
        <v>48196.900003761628</v>
      </c>
      <c r="E161">
        <f>C161-D161</f>
        <v>5335.2644118199896</v>
      </c>
      <c r="F161">
        <f>F160*(1+Input!C13/100/12)+E161</f>
        <v>12757737.430462874</v>
      </c>
      <c r="G161">
        <f>G160*(1+Input!C13/100/12)+IF(A161&gt;Input!C9*12, Input!C19, 0)</f>
        <v>0</v>
      </c>
    </row>
    <row r="162" spans="1:7">
      <c r="A162">
        <f>A161+1</f>
        <v>161</v>
      </c>
      <c r="B162">
        <f>INT((A162-1)/12)+1</f>
        <v>14</v>
      </c>
      <c r="C162">
        <f>IF(A162&lt;=Input!C9*12, Input!C19, 0)</f>
        <v>53532.164415581618</v>
      </c>
      <c r="D162">
        <f>Input!C10*(1+Input!C11/100)^INT((A162-1)/12)</f>
        <v>48196.900003761628</v>
      </c>
      <c r="E162">
        <f>C162-D162</f>
        <v>5335.2644118199896</v>
      </c>
      <c r="F162">
        <f>F161*(1+Input!C13/100/12)+E162</f>
        <v>12858755.725603167</v>
      </c>
      <c r="G162">
        <f>G161*(1+Input!C13/100/12)+IF(A162&gt;Input!C9*12, Input!C19, 0)</f>
        <v>0</v>
      </c>
    </row>
    <row r="163" spans="1:7">
      <c r="A163">
        <f>A162+1</f>
        <v>162</v>
      </c>
      <c r="B163">
        <f>INT((A163-1)/12)+1</f>
        <v>14</v>
      </c>
      <c r="C163">
        <f>IF(A163&lt;=Input!C9*12, Input!C19, 0)</f>
        <v>53532.164415581618</v>
      </c>
      <c r="D163">
        <f>Input!C10*(1+Input!C11/100)^INT((A163-1)/12)</f>
        <v>48196.900003761628</v>
      </c>
      <c r="E163">
        <f>C163-D163</f>
        <v>5335.2644118199896</v>
      </c>
      <c r="F163">
        <f>F162*(1+Input!C13/100/12)+E163</f>
        <v>12960531.657957012</v>
      </c>
      <c r="G163">
        <f>G162*(1+Input!C13/100/12)+IF(A163&gt;Input!C9*12, Input!C19, 0)</f>
        <v>0</v>
      </c>
    </row>
    <row r="164" spans="1:7">
      <c r="A164">
        <f>A163+1</f>
        <v>163</v>
      </c>
      <c r="B164">
        <f>INT((A164-1)/12)+1</f>
        <v>14</v>
      </c>
      <c r="C164">
        <f>IF(A164&lt;=Input!C9*12, Input!C19, 0)</f>
        <v>53532.164415581618</v>
      </c>
      <c r="D164">
        <f>Input!C10*(1+Input!C11/100)^INT((A164-1)/12)</f>
        <v>48196.900003761628</v>
      </c>
      <c r="E164">
        <f>C164-D164</f>
        <v>5335.2644118199896</v>
      </c>
      <c r="F164">
        <f>F163*(1+Input!C13/100/12)+E164</f>
        <v>13063070.90980351</v>
      </c>
      <c r="G164">
        <f>G163*(1+Input!C13/100/12)+IF(A164&gt;Input!C9*12, Input!C19, 0)</f>
        <v>0</v>
      </c>
    </row>
    <row r="165" spans="1:7">
      <c r="A165">
        <f>A164+1</f>
        <v>164</v>
      </c>
      <c r="B165">
        <f>INT((A165-1)/12)+1</f>
        <v>14</v>
      </c>
      <c r="C165">
        <f>IF(A165&lt;=Input!C9*12, Input!C19, 0)</f>
        <v>53532.164415581618</v>
      </c>
      <c r="D165">
        <f>Input!C10*(1+Input!C11/100)^INT((A165-1)/12)</f>
        <v>48196.900003761628</v>
      </c>
      <c r="E165">
        <f>C165-D165</f>
        <v>5335.2644118199896</v>
      </c>
      <c r="F165">
        <f>F164*(1+Input!C13/100/12)+E165</f>
        <v>13166379.206038857</v>
      </c>
      <c r="G165">
        <f>G164*(1+Input!C13/100/12)+IF(A165&gt;Input!C9*12, Input!C19, 0)</f>
        <v>0</v>
      </c>
    </row>
    <row r="166" spans="1:7">
      <c r="A166">
        <f>A165+1</f>
        <v>165</v>
      </c>
      <c r="B166">
        <f>INT((A166-1)/12)+1</f>
        <v>14</v>
      </c>
      <c r="C166">
        <f>IF(A166&lt;=Input!C9*12, Input!C19, 0)</f>
        <v>53532.164415581618</v>
      </c>
      <c r="D166">
        <f>Input!C10*(1+Input!C11/100)^INT((A166-1)/12)</f>
        <v>48196.900003761628</v>
      </c>
      <c r="E166">
        <f>C166-D166</f>
        <v>5335.2644118199896</v>
      </c>
      <c r="F166">
        <f>F165*(1+Input!C13/100/12)+E166</f>
        <v>13270462.31449597</v>
      </c>
      <c r="G166">
        <f>G165*(1+Input!C13/100/12)+IF(A166&gt;Input!C9*12, Input!C19, 0)</f>
        <v>0</v>
      </c>
    </row>
    <row r="167" spans="1:7">
      <c r="A167">
        <f>A166+1</f>
        <v>166</v>
      </c>
      <c r="B167">
        <f>INT((A167-1)/12)+1</f>
        <v>14</v>
      </c>
      <c r="C167">
        <f>IF(A167&lt;=Input!C9*12, Input!C19, 0)</f>
        <v>53532.164415581618</v>
      </c>
      <c r="D167">
        <f>Input!C10*(1+Input!C11/100)^INT((A167-1)/12)</f>
        <v>48196.900003761628</v>
      </c>
      <c r="E167">
        <f>C167-D167</f>
        <v>5335.2644118199896</v>
      </c>
      <c r="F167">
        <f>F166*(1+Input!C13/100/12)+E167</f>
        <v>13375326.046266511</v>
      </c>
      <c r="G167">
        <f>G166*(1+Input!C13/100/12)+IF(A167&gt;Input!C9*12, Input!C19, 0)</f>
        <v>0</v>
      </c>
    </row>
    <row r="168" spans="1:7">
      <c r="A168">
        <f>A167+1</f>
        <v>167</v>
      </c>
      <c r="B168">
        <f>INT((A168-1)/12)+1</f>
        <v>14</v>
      </c>
      <c r="C168">
        <f>IF(A168&lt;=Input!C9*12, Input!C19, 0)</f>
        <v>53532.164415581618</v>
      </c>
      <c r="D168">
        <f>Input!C10*(1+Input!C11/100)^INT((A168-1)/12)</f>
        <v>48196.900003761628</v>
      </c>
      <c r="E168">
        <f>C168-D168</f>
        <v>5335.2644118199896</v>
      </c>
      <c r="F168">
        <f>F167*(1+Input!C13/100/12)+E168</f>
        <v>13480976.256025331</v>
      </c>
      <c r="G168">
        <f>G167*(1+Input!C13/100/12)+IF(A168&gt;Input!C9*12, Input!C19, 0)</f>
        <v>0</v>
      </c>
    </row>
    <row r="169" spans="1:7">
      <c r="A169">
        <f>A168+1</f>
        <v>168</v>
      </c>
      <c r="B169">
        <f>INT((A169-1)/12)+1</f>
        <v>14</v>
      </c>
      <c r="C169">
        <f>IF(A169&lt;=Input!C9*12, Input!C19, 0)</f>
        <v>53532.164415581618</v>
      </c>
      <c r="D169">
        <f>Input!C10*(1+Input!C11/100)^INT((A169-1)/12)</f>
        <v>48196.900003761628</v>
      </c>
      <c r="E169">
        <f>C169-D169</f>
        <v>5335.2644118199896</v>
      </c>
      <c r="F169">
        <f>F168*(1+Input!C13/100/12)+E169</f>
        <v>13587418.842357341</v>
      </c>
      <c r="G169">
        <f>G168*(1+Input!C13/100/12)+IF(A169&gt;Input!C9*12, Input!C19, 0)</f>
        <v>0</v>
      </c>
    </row>
    <row r="170" spans="1:7">
      <c r="A170">
        <f>A169+1</f>
        <v>169</v>
      </c>
      <c r="B170">
        <f>INT((A170-1)/12)+1</f>
        <v>15</v>
      </c>
      <c r="C170">
        <f>IF(A170&lt;=Input!C9*12, Input!C19, 0)</f>
        <v>53532.164415581618</v>
      </c>
      <c r="D170">
        <f>Input!C10*(1+Input!C11/100)^INT((A170-1)/12)</f>
        <v>51570.683004024941</v>
      </c>
      <c r="E170">
        <f>C170-D170</f>
        <v>1961.4814115566769</v>
      </c>
      <c r="F170">
        <f>F169*(1+Input!C13/100/12)+E170</f>
        <v>13691285.965086577</v>
      </c>
      <c r="G170">
        <f>G169*(1+Input!C13/100/12)+IF(A170&gt;Input!C9*12, Input!C19, 0)</f>
        <v>0</v>
      </c>
    </row>
    <row r="171" spans="1:7">
      <c r="A171">
        <f>A170+1</f>
        <v>170</v>
      </c>
      <c r="B171">
        <f>INT((A171-1)/12)+1</f>
        <v>15</v>
      </c>
      <c r="C171">
        <f>IF(A171&lt;=Input!C9*12, Input!C19, 0)</f>
        <v>53532.164415581618</v>
      </c>
      <c r="D171">
        <f>Input!C10*(1+Input!C11/100)^INT((A171-1)/12)</f>
        <v>51570.683004024941</v>
      </c>
      <c r="E171">
        <f>C171-D171</f>
        <v>1961.4814115566769</v>
      </c>
      <c r="F171">
        <f>F170*(1+Input!C13/100/12)+E171</f>
        <v>13795932.091236284</v>
      </c>
      <c r="G171">
        <f>G170*(1+Input!C13/100/12)+IF(A171&gt;Input!C9*12, Input!C19, 0)</f>
        <v>0</v>
      </c>
    </row>
    <row r="172" spans="1:7">
      <c r="A172">
        <f>A171+1</f>
        <v>171</v>
      </c>
      <c r="B172">
        <f>INT((A172-1)/12)+1</f>
        <v>15</v>
      </c>
      <c r="C172">
        <f>IF(A172&lt;=Input!C9*12, Input!C19, 0)</f>
        <v>53532.164415581618</v>
      </c>
      <c r="D172">
        <f>Input!C10*(1+Input!C11/100)^INT((A172-1)/12)</f>
        <v>51570.683004024941</v>
      </c>
      <c r="E172">
        <f>C172-D172</f>
        <v>1961.4814115566769</v>
      </c>
      <c r="F172">
        <f>F171*(1+Input!C13/100/12)+E172</f>
        <v>13901363.063332113</v>
      </c>
      <c r="G172">
        <f>G171*(1+Input!C13/100/12)+IF(A172&gt;Input!C9*12, Input!C19, 0)</f>
        <v>0</v>
      </c>
    </row>
    <row r="173" spans="1:7">
      <c r="A173">
        <f>A172+1</f>
        <v>172</v>
      </c>
      <c r="B173">
        <f>INT((A173-1)/12)+1</f>
        <v>15</v>
      </c>
      <c r="C173">
        <f>IF(A173&lt;=Input!C9*12, Input!C19, 0)</f>
        <v>53532.164415581618</v>
      </c>
      <c r="D173">
        <f>Input!C10*(1+Input!C11/100)^INT((A173-1)/12)</f>
        <v>51570.683004024941</v>
      </c>
      <c r="E173">
        <f>C173-D173</f>
        <v>1961.4814115566769</v>
      </c>
      <c r="F173">
        <f>F172*(1+Input!C13/100/12)+E173</f>
        <v>14007584.76771866</v>
      </c>
      <c r="G173">
        <f>G172*(1+Input!C13/100/12)+IF(A173&gt;Input!C9*12, Input!C19, 0)</f>
        <v>0</v>
      </c>
    </row>
    <row r="174" spans="1:7">
      <c r="A174">
        <f>A173+1</f>
        <v>173</v>
      </c>
      <c r="B174">
        <f>INT((A174-1)/12)+1</f>
        <v>15</v>
      </c>
      <c r="C174">
        <f>IF(A174&lt;=Input!C9*12, Input!C19, 0)</f>
        <v>53532.164415581618</v>
      </c>
      <c r="D174">
        <f>Input!C10*(1+Input!C11/100)^INT((A174-1)/12)</f>
        <v>51570.683004024941</v>
      </c>
      <c r="E174">
        <f>C174-D174</f>
        <v>1961.4814115566769</v>
      </c>
      <c r="F174">
        <f>F173*(1+Input!C13/100/12)+E174</f>
        <v>14114603.134888107</v>
      </c>
      <c r="G174">
        <f>G173*(1+Input!C13/100/12)+IF(A174&gt;Input!C9*12, Input!C19, 0)</f>
        <v>0</v>
      </c>
    </row>
    <row r="175" spans="1:7">
      <c r="A175">
        <f>A174+1</f>
        <v>174</v>
      </c>
      <c r="B175">
        <f>INT((A175-1)/12)+1</f>
        <v>15</v>
      </c>
      <c r="C175">
        <f>IF(A175&lt;=Input!C9*12, Input!C19, 0)</f>
        <v>53532.164415581618</v>
      </c>
      <c r="D175">
        <f>Input!C10*(1+Input!C11/100)^INT((A175-1)/12)</f>
        <v>51570.683004024941</v>
      </c>
      <c r="E175">
        <f>C175-D175</f>
        <v>1961.4814115566769</v>
      </c>
      <c r="F175">
        <f>F174*(1+Input!C13/100/12)+E175</f>
        <v>14222424.139811324</v>
      </c>
      <c r="G175">
        <f>G174*(1+Input!C13/100/12)+IF(A175&gt;Input!C9*12, Input!C19, 0)</f>
        <v>0</v>
      </c>
    </row>
    <row r="176" spans="1:7">
      <c r="A176">
        <f>A175+1</f>
        <v>175</v>
      </c>
      <c r="B176">
        <f>INT((A176-1)/12)+1</f>
        <v>15</v>
      </c>
      <c r="C176">
        <f>IF(A176&lt;=Input!C9*12, Input!C19, 0)</f>
        <v>53532.164415581618</v>
      </c>
      <c r="D176">
        <f>Input!C10*(1+Input!C11/100)^INT((A176-1)/12)</f>
        <v>51570.683004024941</v>
      </c>
      <c r="E176">
        <f>C176-D176</f>
        <v>1961.4814115566769</v>
      </c>
      <c r="F176">
        <f>F175*(1+Input!C13/100/12)+E176</f>
        <v>14331053.802271465</v>
      </c>
      <c r="G176">
        <f>G175*(1+Input!C13/100/12)+IF(A176&gt;Input!C9*12, Input!C19, 0)</f>
        <v>0</v>
      </c>
    </row>
    <row r="177" spans="1:7">
      <c r="A177">
        <f>A176+1</f>
        <v>176</v>
      </c>
      <c r="B177">
        <f>INT((A177-1)/12)+1</f>
        <v>15</v>
      </c>
      <c r="C177">
        <f>IF(A177&lt;=Input!C9*12, Input!C19, 0)</f>
        <v>53532.164415581618</v>
      </c>
      <c r="D177">
        <f>Input!C10*(1+Input!C11/100)^INT((A177-1)/12)</f>
        <v>51570.683004024941</v>
      </c>
      <c r="E177">
        <f>C177-D177</f>
        <v>1961.4814115566769</v>
      </c>
      <c r="F177">
        <f>F176*(1+Input!C13/100/12)+E177</f>
        <v>14440498.187200058</v>
      </c>
      <c r="G177">
        <f>G176*(1+Input!C13/100/12)+IF(A177&gt;Input!C9*12, Input!C19, 0)</f>
        <v>0</v>
      </c>
    </row>
    <row r="178" spans="1:7">
      <c r="A178">
        <f>A177+1</f>
        <v>177</v>
      </c>
      <c r="B178">
        <f>INT((A178-1)/12)+1</f>
        <v>15</v>
      </c>
      <c r="C178">
        <f>IF(A178&lt;=Input!C9*12, Input!C19, 0)</f>
        <v>53532.164415581618</v>
      </c>
      <c r="D178">
        <f>Input!C10*(1+Input!C11/100)^INT((A178-1)/12)</f>
        <v>51570.683004024941</v>
      </c>
      <c r="E178">
        <f>C178-D178</f>
        <v>1961.4814115566769</v>
      </c>
      <c r="F178">
        <f>F177*(1+Input!C13/100/12)+E178</f>
        <v>14550763.405015616</v>
      </c>
      <c r="G178">
        <f>G177*(1+Input!C13/100/12)+IF(A178&gt;Input!C9*12, Input!C19, 0)</f>
        <v>0</v>
      </c>
    </row>
    <row r="179" spans="1:7">
      <c r="A179">
        <f>A178+1</f>
        <v>178</v>
      </c>
      <c r="B179">
        <f>INT((A179-1)/12)+1</f>
        <v>15</v>
      </c>
      <c r="C179">
        <f>IF(A179&lt;=Input!C9*12, Input!C19, 0)</f>
        <v>53532.164415581618</v>
      </c>
      <c r="D179">
        <f>Input!C10*(1+Input!C11/100)^INT((A179-1)/12)</f>
        <v>51570.683004024941</v>
      </c>
      <c r="E179">
        <f>C179-D179</f>
        <v>1961.4814115566769</v>
      </c>
      <c r="F179">
        <f>F178*(1+Input!C13/100/12)+E179</f>
        <v>14661855.61196479</v>
      </c>
      <c r="G179">
        <f>G178*(1+Input!C13/100/12)+IF(A179&gt;Input!C9*12, Input!C19, 0)</f>
        <v>0</v>
      </c>
    </row>
    <row r="180" spans="1:7">
      <c r="A180">
        <f>A179+1</f>
        <v>179</v>
      </c>
      <c r="B180">
        <f>INT((A180-1)/12)+1</f>
        <v>15</v>
      </c>
      <c r="C180">
        <f>IF(A180&lt;=Input!C9*12, Input!C19, 0)</f>
        <v>53532.164415581618</v>
      </c>
      <c r="D180">
        <f>Input!C10*(1+Input!C11/100)^INT((A180-1)/12)</f>
        <v>51570.683004024941</v>
      </c>
      <c r="E180">
        <f>C180-D180</f>
        <v>1961.4814115566769</v>
      </c>
      <c r="F180">
        <f>F179*(1+Input!C13/100/12)+E180</f>
        <v>14773781.010466082</v>
      </c>
      <c r="G180">
        <f>G179*(1+Input!C13/100/12)+IF(A180&gt;Input!C9*12, Input!C19, 0)</f>
        <v>0</v>
      </c>
    </row>
    <row r="181" spans="1:7">
      <c r="A181">
        <f>A180+1</f>
        <v>180</v>
      </c>
      <c r="B181">
        <f>INT((A181-1)/12)+1</f>
        <v>15</v>
      </c>
      <c r="C181">
        <f>IF(A181&lt;=Input!C9*12, Input!C19, 0)</f>
        <v>53532.164415581618</v>
      </c>
      <c r="D181">
        <f>Input!C10*(1+Input!C11/100)^INT((A181-1)/12)</f>
        <v>51570.683004024941</v>
      </c>
      <c r="E181">
        <f>C181-D181</f>
        <v>1961.4814115566769</v>
      </c>
      <c r="F181">
        <f>F180*(1+Input!C13/100/12)+E181</f>
        <v>14886545.849456135</v>
      </c>
      <c r="G181">
        <f>G180*(1+Input!C13/100/12)+IF(A181&gt;Input!C9*12, Input!C19, 0)</f>
        <v>0</v>
      </c>
    </row>
    <row r="182" spans="1:7">
      <c r="A182">
        <f>A181+1</f>
        <v>181</v>
      </c>
      <c r="B182">
        <f>INT((A182-1)/12)+1</f>
        <v>16</v>
      </c>
      <c r="C182">
        <f>IF(A182&lt;=Input!C9*12, Input!C19, 0)</f>
        <v>53532.164415581618</v>
      </c>
      <c r="D182">
        <f>Input!C10*(1+Input!C11/100)^INT((A182-1)/12)</f>
        <v>55180.630814306693</v>
      </c>
      <c r="E182">
        <f>C182-D182</f>
        <v>-1648.4663987250751</v>
      </c>
      <c r="F182">
        <f>F181*(1+Input!C13/100/12)+E182</f>
        <v>14996546.476928331</v>
      </c>
      <c r="G182">
        <f>G181*(1+Input!C13/100/12)+IF(A182&gt;Input!C9*12, Input!C19, 0)</f>
        <v>0</v>
      </c>
    </row>
    <row r="183" spans="1:7">
      <c r="A183">
        <f>A182+1</f>
        <v>182</v>
      </c>
      <c r="B183">
        <f>INT((A183-1)/12)+1</f>
        <v>16</v>
      </c>
      <c r="C183">
        <f>IF(A183&lt;=Input!C9*12, Input!C19, 0)</f>
        <v>53532.164415581618</v>
      </c>
      <c r="D183">
        <f>Input!C10*(1+Input!C11/100)^INT((A183-1)/12)</f>
        <v>55180.630814306693</v>
      </c>
      <c r="E183">
        <f>C183-D183</f>
        <v>-1648.4663987250751</v>
      </c>
      <c r="F183">
        <f>F182*(1+Input!C13/100/12)+E183</f>
        <v>15107372.109106569</v>
      </c>
      <c r="G183">
        <f>G182*(1+Input!C13/100/12)+IF(A183&gt;Input!C9*12, Input!C19, 0)</f>
        <v>0</v>
      </c>
    </row>
    <row r="184" spans="1:7">
      <c r="A184">
        <f>A183+1</f>
        <v>183</v>
      </c>
      <c r="B184">
        <f>INT((A184-1)/12)+1</f>
        <v>16</v>
      </c>
      <c r="C184">
        <f>IF(A184&lt;=Input!C9*12, Input!C19, 0)</f>
        <v>53532.164415581618</v>
      </c>
      <c r="D184">
        <f>Input!C10*(1+Input!C11/100)^INT((A184-1)/12)</f>
        <v>55180.630814306693</v>
      </c>
      <c r="E184">
        <f>C184-D184</f>
        <v>-1648.4663987250751</v>
      </c>
      <c r="F184">
        <f>F183*(1+Input!C13/100/12)+E184</f>
        <v>15219028.933526143</v>
      </c>
      <c r="G184">
        <f>G183*(1+Input!C13/100/12)+IF(A184&gt;Input!C9*12, Input!C19, 0)</f>
        <v>0</v>
      </c>
    </row>
    <row r="185" spans="1:7">
      <c r="A185">
        <f>A184+1</f>
        <v>184</v>
      </c>
      <c r="B185">
        <f>INT((A185-1)/12)+1</f>
        <v>16</v>
      </c>
      <c r="C185">
        <f>IF(A185&lt;=Input!C9*12, Input!C19, 0)</f>
        <v>53532.164415581618</v>
      </c>
      <c r="D185">
        <f>Input!C10*(1+Input!C11/100)^INT((A185-1)/12)</f>
        <v>55180.630814306693</v>
      </c>
      <c r="E185">
        <f>C185-D185</f>
        <v>-1648.4663987250751</v>
      </c>
      <c r="F185">
        <f>F184*(1+Input!C13/100/12)+E185</f>
        <v>15331523.184128866</v>
      </c>
      <c r="G185">
        <f>G184*(1+Input!C13/100/12)+IF(A185&gt;Input!C9*12, Input!C19, 0)</f>
        <v>0</v>
      </c>
    </row>
    <row r="186" spans="1:7">
      <c r="A186">
        <f>A185+1</f>
        <v>185</v>
      </c>
      <c r="B186">
        <f>INT((A186-1)/12)+1</f>
        <v>16</v>
      </c>
      <c r="C186">
        <f>IF(A186&lt;=Input!C9*12, Input!C19, 0)</f>
        <v>53532.164415581618</v>
      </c>
      <c r="D186">
        <f>Input!C10*(1+Input!C11/100)^INT((A186-1)/12)</f>
        <v>55180.630814306693</v>
      </c>
      <c r="E186">
        <f>C186-D186</f>
        <v>-1648.4663987250751</v>
      </c>
      <c r="F186">
        <f>F185*(1+Input!C13/100/12)+E186</f>
        <v>15444861.141611109</v>
      </c>
      <c r="G186">
        <f>G185*(1+Input!C13/100/12)+IF(A186&gt;Input!C9*12, Input!C19, 0)</f>
        <v>0</v>
      </c>
    </row>
    <row r="187" spans="1:7">
      <c r="A187">
        <f>A186+1</f>
        <v>186</v>
      </c>
      <c r="B187">
        <f>INT((A187-1)/12)+1</f>
        <v>16</v>
      </c>
      <c r="C187">
        <f>IF(A187&lt;=Input!C9*12, Input!C19, 0)</f>
        <v>53532.164415581618</v>
      </c>
      <c r="D187">
        <f>Input!C10*(1+Input!C11/100)^INT((A187-1)/12)</f>
        <v>55180.630814306693</v>
      </c>
      <c r="E187">
        <f>C187-D187</f>
        <v>-1648.4663987250751</v>
      </c>
      <c r="F187">
        <f>F186*(1+Input!C13/100/12)+E187</f>
        <v>15559049.133774467</v>
      </c>
      <c r="G187">
        <f>G186*(1+Input!C13/100/12)+IF(A187&gt;Input!C9*12, Input!C19, 0)</f>
        <v>0</v>
      </c>
    </row>
    <row r="188" spans="1:7">
      <c r="A188">
        <f>A187+1</f>
        <v>187</v>
      </c>
      <c r="B188">
        <f>INT((A188-1)/12)+1</f>
        <v>16</v>
      </c>
      <c r="C188">
        <f>IF(A188&lt;=Input!C9*12, Input!C19, 0)</f>
        <v>53532.164415581618</v>
      </c>
      <c r="D188">
        <f>Input!C10*(1+Input!C11/100)^INT((A188-1)/12)</f>
        <v>55180.630814306693</v>
      </c>
      <c r="E188">
        <f>C188-D188</f>
        <v>-1648.4663987250751</v>
      </c>
      <c r="F188">
        <f>F187*(1+Input!C13/100/12)+E188</f>
        <v>15674093.535879051</v>
      </c>
      <c r="G188">
        <f>G187*(1+Input!C13/100/12)+IF(A188&gt;Input!C9*12, Input!C19, 0)</f>
        <v>0</v>
      </c>
    </row>
    <row r="189" spans="1:7">
      <c r="A189">
        <f>A188+1</f>
        <v>188</v>
      </c>
      <c r="B189">
        <f>INT((A189-1)/12)+1</f>
        <v>16</v>
      </c>
      <c r="C189">
        <f>IF(A189&lt;=Input!C9*12, Input!C19, 0)</f>
        <v>53532.164415581618</v>
      </c>
      <c r="D189">
        <f>Input!C10*(1+Input!C11/100)^INT((A189-1)/12)</f>
        <v>55180.630814306693</v>
      </c>
      <c r="E189">
        <f>C189-D189</f>
        <v>-1648.4663987250751</v>
      </c>
      <c r="F189">
        <f>F188*(1+Input!C13/100/12)+E189</f>
        <v>15790000.77099942</v>
      </c>
      <c r="G189">
        <f>G188*(1+Input!C13/100/12)+IF(A189&gt;Input!C9*12, Input!C19, 0)</f>
        <v>0</v>
      </c>
    </row>
    <row r="190" spans="1:7">
      <c r="A190">
        <f>A189+1</f>
        <v>189</v>
      </c>
      <c r="B190">
        <f>INT((A190-1)/12)+1</f>
        <v>16</v>
      </c>
      <c r="C190">
        <f>IF(A190&lt;=Input!C9*12, Input!C19, 0)</f>
        <v>53532.164415581618</v>
      </c>
      <c r="D190">
        <f>Input!C10*(1+Input!C11/100)^INT((A190-1)/12)</f>
        <v>55180.630814306693</v>
      </c>
      <c r="E190">
        <f>C190-D190</f>
        <v>-1648.4663987250751</v>
      </c>
      <c r="F190">
        <f>F189*(1+Input!C13/100/12)+E190</f>
        <v>15906777.310383191</v>
      </c>
      <c r="G190">
        <f>G189*(1+Input!C13/100/12)+IF(A190&gt;Input!C9*12, Input!C19, 0)</f>
        <v>0</v>
      </c>
    </row>
    <row r="191" spans="1:7">
      <c r="A191">
        <f>A190+1</f>
        <v>190</v>
      </c>
      <c r="B191">
        <f>INT((A191-1)/12)+1</f>
        <v>16</v>
      </c>
      <c r="C191">
        <f>IF(A191&lt;=Input!C9*12, Input!C19, 0)</f>
        <v>53532.164415581618</v>
      </c>
      <c r="D191">
        <f>Input!C10*(1+Input!C11/100)^INT((A191-1)/12)</f>
        <v>55180.630814306693</v>
      </c>
      <c r="E191">
        <f>C191-D191</f>
        <v>-1648.4663987250751</v>
      </c>
      <c r="F191">
        <f>F190*(1+Input!C13/100/12)+E191</f>
        <v>16024429.673812341</v>
      </c>
      <c r="G191">
        <f>G190*(1+Input!C13/100/12)+IF(A191&gt;Input!C9*12, Input!C19, 0)</f>
        <v>0</v>
      </c>
    </row>
    <row r="192" spans="1:7">
      <c r="A192">
        <f>A191+1</f>
        <v>191</v>
      </c>
      <c r="B192">
        <f>INT((A192-1)/12)+1</f>
        <v>16</v>
      </c>
      <c r="C192">
        <f>IF(A192&lt;=Input!C9*12, Input!C19, 0)</f>
        <v>53532.164415581618</v>
      </c>
      <c r="D192">
        <f>Input!C10*(1+Input!C11/100)^INT((A192-1)/12)</f>
        <v>55180.630814306693</v>
      </c>
      <c r="E192">
        <f>C192-D192</f>
        <v>-1648.4663987250751</v>
      </c>
      <c r="F192">
        <f>F191*(1+Input!C13/100/12)+E192</f>
        <v>16142964.42996721</v>
      </c>
      <c r="G192">
        <f>G191*(1+Input!C13/100/12)+IF(A192&gt;Input!C9*12, Input!C19, 0)</f>
        <v>0</v>
      </c>
    </row>
    <row r="193" spans="1:7">
      <c r="A193">
        <f>A192+1</f>
        <v>192</v>
      </c>
      <c r="B193">
        <f>INT((A193-1)/12)+1</f>
        <v>16</v>
      </c>
      <c r="C193">
        <f>IF(A193&lt;=Input!C9*12, Input!C19, 0)</f>
        <v>53532.164415581618</v>
      </c>
      <c r="D193">
        <f>Input!C10*(1+Input!C11/100)^INT((A193-1)/12)</f>
        <v>55180.630814306693</v>
      </c>
      <c r="E193">
        <f>C193-D193</f>
        <v>-1648.4663987250751</v>
      </c>
      <c r="F193">
        <f>F192*(1+Input!C13/100/12)+E193</f>
        <v>16262388.19679324</v>
      </c>
      <c r="G193">
        <f>G192*(1+Input!C13/100/12)+IF(A193&gt;Input!C9*12, Input!C19, 0)</f>
        <v>0</v>
      </c>
    </row>
    <row r="194" spans="1:7">
      <c r="A194">
        <f>A193+1</f>
        <v>193</v>
      </c>
      <c r="B194">
        <f>INT((A194-1)/12)+1</f>
        <v>17</v>
      </c>
      <c r="C194">
        <f>IF(A194&lt;=Input!C9*12, Input!C19, 0)</f>
        <v>53532.164415581618</v>
      </c>
      <c r="D194">
        <f>Input!C10*(1+Input!C11/100)^INT((A194-1)/12)</f>
        <v>59043.27497130815</v>
      </c>
      <c r="E194">
        <f>C194-D194</f>
        <v>-5511.1105557265328</v>
      </c>
      <c r="F194">
        <f>F193*(1+Input!C13/100/12)+E194</f>
        <v>16378844.997713463</v>
      </c>
      <c r="G194">
        <f>G193*(1+Input!C13/100/12)+IF(A194&gt;Input!C9*12, Input!C19, 0)</f>
        <v>0</v>
      </c>
    </row>
    <row r="195" spans="1:7">
      <c r="A195">
        <f>A194+1</f>
        <v>194</v>
      </c>
      <c r="B195">
        <f>INT((A195-1)/12)+1</f>
        <v>17</v>
      </c>
      <c r="C195">
        <f>IF(A195&lt;=Input!C9*12, Input!C19, 0)</f>
        <v>53532.164415581618</v>
      </c>
      <c r="D195">
        <f>Input!C10*(1+Input!C11/100)^INT((A195-1)/12)</f>
        <v>59043.27497130815</v>
      </c>
      <c r="E195">
        <f>C195-D195</f>
        <v>-5511.1105557265328</v>
      </c>
      <c r="F195">
        <f>F194*(1+Input!C13/100/12)+E195</f>
        <v>16496175.224640589</v>
      </c>
      <c r="G195">
        <f>G194*(1+Input!C13/100/12)+IF(A195&gt;Input!C9*12, Input!C19, 0)</f>
        <v>0</v>
      </c>
    </row>
    <row r="196" spans="1:7">
      <c r="A196">
        <f>A195+1</f>
        <v>195</v>
      </c>
      <c r="B196">
        <f>INT((A196-1)/12)+1</f>
        <v>17</v>
      </c>
      <c r="C196">
        <f>IF(A196&lt;=Input!C9*12, Input!C19, 0)</f>
        <v>53532.164415581618</v>
      </c>
      <c r="D196">
        <f>Input!C10*(1+Input!C11/100)^INT((A196-1)/12)</f>
        <v>59043.27497130815</v>
      </c>
      <c r="E196">
        <f>C196-D196</f>
        <v>-5511.1105557265328</v>
      </c>
      <c r="F196">
        <f>F195*(1+Input!C13/100/12)+E196</f>
        <v>16614385.428269668</v>
      </c>
      <c r="G196">
        <f>G195*(1+Input!C13/100/12)+IF(A196&gt;Input!C9*12, Input!C19, 0)</f>
        <v>0</v>
      </c>
    </row>
    <row r="197" spans="1:7">
      <c r="A197">
        <f>A196+1</f>
        <v>196</v>
      </c>
      <c r="B197">
        <f>INT((A197-1)/12)+1</f>
        <v>17</v>
      </c>
      <c r="C197">
        <f>IF(A197&lt;=Input!C9*12, Input!C19, 0)</f>
        <v>53532.164415581618</v>
      </c>
      <c r="D197">
        <f>Input!C10*(1+Input!C11/100)^INT((A197-1)/12)</f>
        <v>59043.27497130815</v>
      </c>
      <c r="E197">
        <f>C197-D197</f>
        <v>-5511.1105557265328</v>
      </c>
      <c r="F197">
        <f>F196*(1+Input!C13/100/12)+E197</f>
        <v>16733482.208425963</v>
      </c>
      <c r="G197">
        <f>G196*(1+Input!C13/100/12)+IF(A197&gt;Input!C9*12, Input!C19, 0)</f>
        <v>0</v>
      </c>
    </row>
    <row r="198" spans="1:7">
      <c r="A198">
        <f>A197+1</f>
        <v>197</v>
      </c>
      <c r="B198">
        <f>INT((A198-1)/12)+1</f>
        <v>17</v>
      </c>
      <c r="C198">
        <f>IF(A198&lt;=Input!C9*12, Input!C19, 0)</f>
        <v>53532.164415581618</v>
      </c>
      <c r="D198">
        <f>Input!C10*(1+Input!C11/100)^INT((A198-1)/12)</f>
        <v>59043.27497130815</v>
      </c>
      <c r="E198">
        <f>C198-D198</f>
        <v>-5511.1105557265328</v>
      </c>
      <c r="F198">
        <f>F197*(1+Input!C13/100/12)+E198</f>
        <v>16853472.214433432</v>
      </c>
      <c r="G198">
        <f>G197*(1+Input!C13/100/12)+IF(A198&gt;Input!C9*12, Input!C19, 0)</f>
        <v>0</v>
      </c>
    </row>
    <row r="199" spans="1:7">
      <c r="A199">
        <f>A198+1</f>
        <v>198</v>
      </c>
      <c r="B199">
        <f>INT((A199-1)/12)+1</f>
        <v>17</v>
      </c>
      <c r="C199">
        <f>IF(A199&lt;=Input!C9*12, Input!C19, 0)</f>
        <v>53532.164415581618</v>
      </c>
      <c r="D199">
        <f>Input!C10*(1+Input!C11/100)^INT((A199-1)/12)</f>
        <v>59043.27497130815</v>
      </c>
      <c r="E199">
        <f>C199-D199</f>
        <v>-5511.1105557265328</v>
      </c>
      <c r="F199">
        <f>F198*(1+Input!C13/100/12)+E199</f>
        <v>16974362.145485956</v>
      </c>
      <c r="G199">
        <f>G198*(1+Input!C13/100/12)+IF(A199&gt;Input!C9*12, Input!C19, 0)</f>
        <v>0</v>
      </c>
    </row>
    <row r="200" spans="1:7">
      <c r="A200">
        <f>A199+1</f>
        <v>199</v>
      </c>
      <c r="B200">
        <f>INT((A200-1)/12)+1</f>
        <v>17</v>
      </c>
      <c r="C200">
        <f>IF(A200&lt;=Input!C9*12, Input!C19, 0)</f>
        <v>53532.164415581618</v>
      </c>
      <c r="D200">
        <f>Input!C10*(1+Input!C11/100)^INT((A200-1)/12)</f>
        <v>59043.27497130815</v>
      </c>
      <c r="E200">
        <f>C200-D200</f>
        <v>-5511.1105557265328</v>
      </c>
      <c r="F200">
        <f>F199*(1+Input!C13/100/12)+E200</f>
        <v>17096158.751021374</v>
      </c>
      <c r="G200">
        <f>G199*(1+Input!C13/100/12)+IF(A200&gt;Input!C9*12, Input!C19, 0)</f>
        <v>0</v>
      </c>
    </row>
    <row r="201" spans="1:7">
      <c r="A201">
        <f>A200+1</f>
        <v>200</v>
      </c>
      <c r="B201">
        <f>INT((A201-1)/12)+1</f>
        <v>17</v>
      </c>
      <c r="C201">
        <f>IF(A201&lt;=Input!C9*12, Input!C19, 0)</f>
        <v>53532.164415581618</v>
      </c>
      <c r="D201">
        <f>Input!C10*(1+Input!C11/100)^INT((A201-1)/12)</f>
        <v>59043.27497130815</v>
      </c>
      <c r="E201">
        <f>C201-D201</f>
        <v>-5511.1105557265328</v>
      </c>
      <c r="F201">
        <f>F200*(1+Input!C13/100/12)+E201</f>
        <v>17218868.831098307</v>
      </c>
      <c r="G201">
        <f>G200*(1+Input!C13/100/12)+IF(A201&gt;Input!C9*12, Input!C19, 0)</f>
        <v>0</v>
      </c>
    </row>
    <row r="202" spans="1:7">
      <c r="A202">
        <f>A201+1</f>
        <v>201</v>
      </c>
      <c r="B202">
        <f>INT((A202-1)/12)+1</f>
        <v>17</v>
      </c>
      <c r="C202">
        <f>IF(A202&lt;=Input!C9*12, Input!C19, 0)</f>
        <v>53532.164415581618</v>
      </c>
      <c r="D202">
        <f>Input!C10*(1+Input!C11/100)^INT((A202-1)/12)</f>
        <v>59043.27497130815</v>
      </c>
      <c r="E202">
        <f>C202-D202</f>
        <v>-5511.1105557265328</v>
      </c>
      <c r="F202">
        <f>F201*(1+Input!C13/100/12)+E202</f>
        <v>17342499.236775819</v>
      </c>
      <c r="G202">
        <f>G201*(1+Input!C13/100/12)+IF(A202&gt;Input!C9*12, Input!C19, 0)</f>
        <v>0</v>
      </c>
    </row>
    <row r="203" spans="1:7">
      <c r="A203">
        <f>A202+1</f>
        <v>202</v>
      </c>
      <c r="B203">
        <f>INT((A203-1)/12)+1</f>
        <v>17</v>
      </c>
      <c r="C203">
        <f>IF(A203&lt;=Input!C9*12, Input!C19, 0)</f>
        <v>53532.164415581618</v>
      </c>
      <c r="D203">
        <f>Input!C10*(1+Input!C11/100)^INT((A203-1)/12)</f>
        <v>59043.27497130815</v>
      </c>
      <c r="E203">
        <f>C203-D203</f>
        <v>-5511.1105557265328</v>
      </c>
      <c r="F203">
        <f>F202*(1+Input!C13/100/12)+E203</f>
        <v>17467056.870495912</v>
      </c>
      <c r="G203">
        <f>G202*(1+Input!C13/100/12)+IF(A203&gt;Input!C9*12, Input!C19, 0)</f>
        <v>0</v>
      </c>
    </row>
    <row r="204" spans="1:7">
      <c r="A204">
        <f>A203+1</f>
        <v>203</v>
      </c>
      <c r="B204">
        <f>INT((A204-1)/12)+1</f>
        <v>17</v>
      </c>
      <c r="C204">
        <f>IF(A204&lt;=Input!C9*12, Input!C19, 0)</f>
        <v>53532.164415581618</v>
      </c>
      <c r="D204">
        <f>Input!C10*(1+Input!C11/100)^INT((A204-1)/12)</f>
        <v>59043.27497130815</v>
      </c>
      <c r="E204">
        <f>C204-D204</f>
        <v>-5511.1105557265328</v>
      </c>
      <c r="F204">
        <f>F203*(1+Input!C13/100/12)+E204</f>
        <v>17592548.686468907</v>
      </c>
      <c r="G204">
        <f>G203*(1+Input!C13/100/12)+IF(A204&gt;Input!C9*12, Input!C19, 0)</f>
        <v>0</v>
      </c>
    </row>
    <row r="205" spans="1:7">
      <c r="A205">
        <f>A204+1</f>
        <v>204</v>
      </c>
      <c r="B205">
        <f>INT((A205-1)/12)+1</f>
        <v>17</v>
      </c>
      <c r="C205">
        <f>IF(A205&lt;=Input!C9*12, Input!C19, 0)</f>
        <v>53532.164415581618</v>
      </c>
      <c r="D205">
        <f>Input!C10*(1+Input!C11/100)^INT((A205-1)/12)</f>
        <v>59043.27497130815</v>
      </c>
      <c r="E205">
        <f>C205-D205</f>
        <v>-5511.1105557265328</v>
      </c>
      <c r="F205">
        <f>F204*(1+Input!C13/100/12)+E205</f>
        <v>17718981.691061698</v>
      </c>
      <c r="G205">
        <f>G204*(1+Input!C13/100/12)+IF(A205&gt;Input!C9*12, Input!C19, 0)</f>
        <v>0</v>
      </c>
    </row>
    <row r="206" spans="1:7">
      <c r="A206">
        <f>A205+1</f>
        <v>205</v>
      </c>
      <c r="B206">
        <f>INT((A206-1)/12)+1</f>
        <v>18</v>
      </c>
      <c r="C206">
        <f>IF(A206&lt;=Input!C9*12, Input!C19, 0)</f>
        <v>53532.164415581618</v>
      </c>
      <c r="D206">
        <f>Input!C10*(1+Input!C11/100)^INT((A206-1)/12)</f>
        <v>63176.304219299724</v>
      </c>
      <c r="E206">
        <f>C206-D206</f>
        <v>-9644.1398037181061</v>
      </c>
      <c r="F206">
        <f>F205*(1+Input!C13/100/12)+E206</f>
        <v>17842229.913940944</v>
      </c>
      <c r="G206">
        <f>G205*(1+Input!C13/100/12)+IF(A206&gt;Input!C9*12, Input!C19, 0)</f>
        <v>0</v>
      </c>
    </row>
    <row r="207" spans="1:7">
      <c r="A207">
        <f>A206+1</f>
        <v>206</v>
      </c>
      <c r="B207">
        <f>INT((A207-1)/12)+1</f>
        <v>18</v>
      </c>
      <c r="C207">
        <f>IF(A207&lt;=Input!C9*12, Input!C19, 0)</f>
        <v>53532.164415581618</v>
      </c>
      <c r="D207">
        <f>Input!C10*(1+Input!C11/100)^INT((A207-1)/12)</f>
        <v>63176.304219299724</v>
      </c>
      <c r="E207">
        <f>C207-D207</f>
        <v>-9644.1398037181061</v>
      </c>
      <c r="F207">
        <f>F206*(1+Input!C13/100/12)+E207</f>
        <v>17966402.498491783</v>
      </c>
      <c r="G207">
        <f>G206*(1+Input!C13/100/12)+IF(A207&gt;Input!C9*12, Input!C19, 0)</f>
        <v>0</v>
      </c>
    </row>
    <row r="208" spans="1:7">
      <c r="A208">
        <f>A207+1</f>
        <v>207</v>
      </c>
      <c r="B208">
        <f>INT((A208-1)/12)+1</f>
        <v>18</v>
      </c>
      <c r="C208">
        <f>IF(A208&lt;=Input!C9*12, Input!C19, 0)</f>
        <v>53532.164415581618</v>
      </c>
      <c r="D208">
        <f>Input!C10*(1+Input!C11/100)^INT((A208-1)/12)</f>
        <v>63176.304219299724</v>
      </c>
      <c r="E208">
        <f>C208-D208</f>
        <v>-9644.1398037181061</v>
      </c>
      <c r="F208">
        <f>F207*(1+Input!C13/100/12)+E208</f>
        <v>18091506.377426755</v>
      </c>
      <c r="G208">
        <f>G207*(1+Input!C13/100/12)+IF(A208&gt;Input!C9*12, Input!C19, 0)</f>
        <v>0</v>
      </c>
    </row>
    <row r="209" spans="1:7">
      <c r="A209">
        <f>A208+1</f>
        <v>208</v>
      </c>
      <c r="B209">
        <f>INT((A209-1)/12)+1</f>
        <v>18</v>
      </c>
      <c r="C209">
        <f>IF(A209&lt;=Input!C9*12, Input!C19, 0)</f>
        <v>53532.164415581618</v>
      </c>
      <c r="D209">
        <f>Input!C10*(1+Input!C11/100)^INT((A209-1)/12)</f>
        <v>63176.304219299724</v>
      </c>
      <c r="E209">
        <f>C209-D209</f>
        <v>-9644.1398037181061</v>
      </c>
      <c r="F209">
        <f>F208*(1+Input!C13/100/12)+E209</f>
        <v>18217548.535453737</v>
      </c>
      <c r="G209">
        <f>G208*(1+Input!C13/100/12)+IF(A209&gt;Input!C9*12, Input!C19, 0)</f>
        <v>0</v>
      </c>
    </row>
    <row r="210" spans="1:7">
      <c r="A210">
        <f>A209+1</f>
        <v>209</v>
      </c>
      <c r="B210">
        <f>INT((A210-1)/12)+1</f>
        <v>18</v>
      </c>
      <c r="C210">
        <f>IF(A210&lt;=Input!C9*12, Input!C19, 0)</f>
        <v>53532.164415581618</v>
      </c>
      <c r="D210">
        <f>Input!C10*(1+Input!C11/100)^INT((A210-1)/12)</f>
        <v>63176.304219299724</v>
      </c>
      <c r="E210">
        <f>C210-D210</f>
        <v>-9644.1398037181061</v>
      </c>
      <c r="F210">
        <f>F209*(1+Input!C13/100/12)+E210</f>
        <v>18344536.009665921</v>
      </c>
      <c r="G210">
        <f>G209*(1+Input!C13/100/12)+IF(A210&gt;Input!C9*12, Input!C19, 0)</f>
        <v>0</v>
      </c>
    </row>
    <row r="211" spans="1:7">
      <c r="A211">
        <f>A210+1</f>
        <v>210</v>
      </c>
      <c r="B211">
        <f>INT((A211-1)/12)+1</f>
        <v>18</v>
      </c>
      <c r="C211">
        <f>IF(A211&lt;=Input!C9*12, Input!C19, 0)</f>
        <v>53532.164415581618</v>
      </c>
      <c r="D211">
        <f>Input!C10*(1+Input!C11/100)^INT((A211-1)/12)</f>
        <v>63176.304219299724</v>
      </c>
      <c r="E211">
        <f>C211-D211</f>
        <v>-9644.1398037181061</v>
      </c>
      <c r="F211">
        <f>F210*(1+Input!C13/100/12)+E211</f>
        <v>18472475.889934696</v>
      </c>
      <c r="G211">
        <f>G210*(1+Input!C13/100/12)+IF(A211&gt;Input!C9*12, Input!C19, 0)</f>
        <v>0</v>
      </c>
    </row>
    <row r="212" spans="1:7">
      <c r="A212">
        <f>A211+1</f>
        <v>211</v>
      </c>
      <c r="B212">
        <f>INT((A212-1)/12)+1</f>
        <v>18</v>
      </c>
      <c r="C212">
        <f>IF(A212&lt;=Input!C9*12, Input!C19, 0)</f>
        <v>53532.164415581618</v>
      </c>
      <c r="D212">
        <f>Input!C10*(1+Input!C11/100)^INT((A212-1)/12)</f>
        <v>63176.304219299724</v>
      </c>
      <c r="E212">
        <f>C212-D212</f>
        <v>-9644.1398037181061</v>
      </c>
      <c r="F212">
        <f>F211*(1+Input!C13/100/12)+E212</f>
        <v>18601375.319305491</v>
      </c>
      <c r="G212">
        <f>G211*(1+Input!C13/100/12)+IF(A212&gt;Input!C9*12, Input!C19, 0)</f>
        <v>0</v>
      </c>
    </row>
    <row r="213" spans="1:7">
      <c r="A213">
        <f>A212+1</f>
        <v>212</v>
      </c>
      <c r="B213">
        <f>INT((A213-1)/12)+1</f>
        <v>18</v>
      </c>
      <c r="C213">
        <f>IF(A213&lt;=Input!C9*12, Input!C19, 0)</f>
        <v>53532.164415581618</v>
      </c>
      <c r="D213">
        <f>Input!C10*(1+Input!C11/100)^INT((A213-1)/12)</f>
        <v>63176.304219299724</v>
      </c>
      <c r="E213">
        <f>C213-D213</f>
        <v>-9644.1398037181061</v>
      </c>
      <c r="F213">
        <f>F212*(1+Input!C13/100/12)+E213</f>
        <v>18731241.494396564</v>
      </c>
      <c r="G213">
        <f>G212*(1+Input!C13/100/12)+IF(A213&gt;Input!C9*12, Input!C19, 0)</f>
        <v>0</v>
      </c>
    </row>
    <row r="214" spans="1:7">
      <c r="A214">
        <f>A213+1</f>
        <v>213</v>
      </c>
      <c r="B214">
        <f>INT((A214-1)/12)+1</f>
        <v>18</v>
      </c>
      <c r="C214">
        <f>IF(A214&lt;=Input!C9*12, Input!C19, 0)</f>
        <v>53532.164415581618</v>
      </c>
      <c r="D214">
        <f>Input!C10*(1+Input!C11/100)^INT((A214-1)/12)</f>
        <v>63176.304219299724</v>
      </c>
      <c r="E214">
        <f>C214-D214</f>
        <v>-9644.1398037181061</v>
      </c>
      <c r="F214">
        <f>F213*(1+Input!C13/100/12)+E214</f>
        <v>18862081.665800821</v>
      </c>
      <c r="G214">
        <f>G213*(1+Input!C13/100/12)+IF(A214&gt;Input!C9*12, Input!C19, 0)</f>
        <v>0</v>
      </c>
    </row>
    <row r="215" spans="1:7">
      <c r="A215">
        <f>A214+1</f>
        <v>214</v>
      </c>
      <c r="B215">
        <f>INT((A215-1)/12)+1</f>
        <v>18</v>
      </c>
      <c r="C215">
        <f>IF(A215&lt;=Input!C9*12, Input!C19, 0)</f>
        <v>53532.164415581618</v>
      </c>
      <c r="D215">
        <f>Input!C10*(1+Input!C11/100)^INT((A215-1)/12)</f>
        <v>63176.304219299724</v>
      </c>
      <c r="E215">
        <f>C215-D215</f>
        <v>-9644.1398037181061</v>
      </c>
      <c r="F215">
        <f>F214*(1+Input!C13/100/12)+E215</f>
        <v>18993903.13849061</v>
      </c>
      <c r="G215">
        <f>G214*(1+Input!C13/100/12)+IF(A215&gt;Input!C9*12, Input!C19, 0)</f>
        <v>0</v>
      </c>
    </row>
    <row r="216" spans="1:7">
      <c r="A216">
        <f>A215+1</f>
        <v>215</v>
      </c>
      <c r="B216">
        <f>INT((A216-1)/12)+1</f>
        <v>18</v>
      </c>
      <c r="C216">
        <f>IF(A216&lt;=Input!C9*12, Input!C19, 0)</f>
        <v>53532.164415581618</v>
      </c>
      <c r="D216">
        <f>Input!C10*(1+Input!C11/100)^INT((A216-1)/12)</f>
        <v>63176.304219299724</v>
      </c>
      <c r="E216">
        <f>C216-D216</f>
        <v>-9644.1398037181061</v>
      </c>
      <c r="F216">
        <f>F215*(1+Input!C13/100/12)+E216</f>
        <v>19126713.272225574</v>
      </c>
      <c r="G216">
        <f>G215*(1+Input!C13/100/12)+IF(A216&gt;Input!C9*12, Input!C19, 0)</f>
        <v>0</v>
      </c>
    </row>
    <row r="217" spans="1:7">
      <c r="A217">
        <f>A216+1</f>
        <v>216</v>
      </c>
      <c r="B217">
        <f>INT((A217-1)/12)+1</f>
        <v>18</v>
      </c>
      <c r="C217">
        <f>IF(A217&lt;=Input!C9*12, Input!C19, 0)</f>
        <v>53532.164415581618</v>
      </c>
      <c r="D217">
        <f>Input!C10*(1+Input!C11/100)^INT((A217-1)/12)</f>
        <v>63176.304219299724</v>
      </c>
      <c r="E217">
        <f>C217-D217</f>
        <v>-9644.1398037181061</v>
      </c>
      <c r="F217">
        <f>F216*(1+Input!C13/100/12)+E217</f>
        <v>19260519.481963549</v>
      </c>
      <c r="G217">
        <f>G216*(1+Input!C13/100/12)+IF(A217&gt;Input!C9*12, Input!C19, 0)</f>
        <v>0</v>
      </c>
    </row>
    <row r="218" spans="1:7">
      <c r="A218">
        <f>A217+1</f>
        <v>217</v>
      </c>
      <c r="B218">
        <f>INT((A218-1)/12)+1</f>
        <v>19</v>
      </c>
      <c r="C218">
        <f>IF(A218&lt;=Input!C9*12, Input!C19, 0)</f>
        <v>53532.164415581618</v>
      </c>
      <c r="D218">
        <f>Input!C10*(1+Input!C11/100)^INT((A218-1)/12)</f>
        <v>67598.645514650707</v>
      </c>
      <c r="E218">
        <f>C218-D218</f>
        <v>-14066.481099069089</v>
      </c>
      <c r="F218">
        <f>F217*(1+Input!C13/100/12)+E218</f>
        <v>19390906.896979209</v>
      </c>
      <c r="G218">
        <f>G217*(1+Input!C13/100/12)+IF(A218&gt;Input!C9*12, Input!C19, 0)</f>
        <v>0</v>
      </c>
    </row>
    <row r="219" spans="1:7">
      <c r="A219">
        <f>A218+1</f>
        <v>218</v>
      </c>
      <c r="B219">
        <f>INT((A219-1)/12)+1</f>
        <v>19</v>
      </c>
      <c r="C219">
        <f>IF(A219&lt;=Input!C9*12, Input!C19, 0)</f>
        <v>53532.164415581618</v>
      </c>
      <c r="D219">
        <f>Input!C10*(1+Input!C11/100)^INT((A219-1)/12)</f>
        <v>67598.645514650707</v>
      </c>
      <c r="E219">
        <f>C219-D219</f>
        <v>-14066.481099069089</v>
      </c>
      <c r="F219">
        <f>F218*(1+Input!C13/100/12)+E219</f>
        <v>19522272.217607487</v>
      </c>
      <c r="G219">
        <f>G218*(1+Input!C13/100/12)+IF(A219&gt;Input!C9*12, Input!C19, 0)</f>
        <v>0</v>
      </c>
    </row>
    <row r="220" spans="1:7">
      <c r="A220">
        <f>A219+1</f>
        <v>219</v>
      </c>
      <c r="B220">
        <f>INT((A220-1)/12)+1</f>
        <v>19</v>
      </c>
      <c r="C220">
        <f>IF(A220&lt;=Input!C9*12, Input!C19, 0)</f>
        <v>53532.164415581618</v>
      </c>
      <c r="D220">
        <f>Input!C10*(1+Input!C11/100)^INT((A220-1)/12)</f>
        <v>67598.645514650707</v>
      </c>
      <c r="E220">
        <f>C220-D220</f>
        <v>-14066.481099069089</v>
      </c>
      <c r="F220">
        <f>F219*(1+Input!C13/100/12)+E220</f>
        <v>19654622.778140474</v>
      </c>
      <c r="G220">
        <f>G219*(1+Input!C13/100/12)+IF(A220&gt;Input!C9*12, Input!C19, 0)</f>
        <v>0</v>
      </c>
    </row>
    <row r="221" spans="1:7">
      <c r="A221">
        <f>A220+1</f>
        <v>220</v>
      </c>
      <c r="B221">
        <f>INT((A221-1)/12)+1</f>
        <v>19</v>
      </c>
      <c r="C221">
        <f>IF(A221&lt;=Input!C9*12, Input!C19, 0)</f>
        <v>53532.164415581618</v>
      </c>
      <c r="D221">
        <f>Input!C10*(1+Input!C11/100)^INT((A221-1)/12)</f>
        <v>67598.645514650707</v>
      </c>
      <c r="E221">
        <f>C221-D221</f>
        <v>-14066.481099069089</v>
      </c>
      <c r="F221">
        <f>F220*(1+Input!C13/100/12)+E221</f>
        <v>19787965.967877459</v>
      </c>
      <c r="G221">
        <f>G220*(1+Input!C13/100/12)+IF(A221&gt;Input!C9*12, Input!C19, 0)</f>
        <v>0</v>
      </c>
    </row>
    <row r="222" spans="1:7">
      <c r="A222">
        <f>A221+1</f>
        <v>221</v>
      </c>
      <c r="B222">
        <f>INT((A222-1)/12)+1</f>
        <v>19</v>
      </c>
      <c r="C222">
        <f>IF(A222&lt;=Input!C9*12, Input!C19, 0)</f>
        <v>53532.164415581618</v>
      </c>
      <c r="D222">
        <f>Input!C10*(1+Input!C11/100)^INT((A222-1)/12)</f>
        <v>67598.645514650707</v>
      </c>
      <c r="E222">
        <f>C222-D222</f>
        <v>-14066.481099069089</v>
      </c>
      <c r="F222">
        <f>F221*(1+Input!C13/100/12)+E222</f>
        <v>19922309.231537472</v>
      </c>
      <c r="G222">
        <f>G221*(1+Input!C13/100/12)+IF(A222&gt;Input!C9*12, Input!C19, 0)</f>
        <v>0</v>
      </c>
    </row>
    <row r="223" spans="1:7">
      <c r="A223">
        <f>A222+1</f>
        <v>222</v>
      </c>
      <c r="B223">
        <f>INT((A223-1)/12)+1</f>
        <v>19</v>
      </c>
      <c r="C223">
        <f>IF(A223&lt;=Input!C9*12, Input!C19, 0)</f>
        <v>53532.164415581618</v>
      </c>
      <c r="D223">
        <f>Input!C10*(1+Input!C11/100)^INT((A223-1)/12)</f>
        <v>67598.645514650707</v>
      </c>
      <c r="E223">
        <f>C223-D223</f>
        <v>-14066.481099069089</v>
      </c>
      <c r="F223">
        <f>F222*(1+Input!C13/100/12)+E223</f>
        <v>20057660.069674935</v>
      </c>
      <c r="G223">
        <f>G222*(1+Input!C13/100/12)+IF(A223&gt;Input!C9*12, Input!C19, 0)</f>
        <v>0</v>
      </c>
    </row>
    <row r="224" spans="1:7">
      <c r="A224">
        <f>A223+1</f>
        <v>223</v>
      </c>
      <c r="B224">
        <f>INT((A224-1)/12)+1</f>
        <v>19</v>
      </c>
      <c r="C224">
        <f>IF(A224&lt;=Input!C9*12, Input!C19, 0)</f>
        <v>53532.164415581618</v>
      </c>
      <c r="D224">
        <f>Input!C10*(1+Input!C11/100)^INT((A224-1)/12)</f>
        <v>67598.645514650707</v>
      </c>
      <c r="E224">
        <f>C224-D224</f>
        <v>-14066.481099069089</v>
      </c>
      <c r="F224">
        <f>F223*(1+Input!C13/100/12)+E224</f>
        <v>20194026.03909843</v>
      </c>
      <c r="G224">
        <f>G223*(1+Input!C13/100/12)+IF(A224&gt;Input!C9*12, Input!C19, 0)</f>
        <v>0</v>
      </c>
    </row>
    <row r="225" spans="1:7">
      <c r="A225">
        <f>A224+1</f>
        <v>224</v>
      </c>
      <c r="B225">
        <f>INT((A225-1)/12)+1</f>
        <v>19</v>
      </c>
      <c r="C225">
        <f>IF(A225&lt;=Input!C9*12, Input!C19, 0)</f>
        <v>53532.164415581618</v>
      </c>
      <c r="D225">
        <f>Input!C10*(1+Input!C11/100)^INT((A225-1)/12)</f>
        <v>67598.645514650707</v>
      </c>
      <c r="E225">
        <f>C225-D225</f>
        <v>-14066.481099069089</v>
      </c>
      <c r="F225">
        <f>F224*(1+Input!C13/100/12)+E225</f>
        <v>20331414.753292602</v>
      </c>
      <c r="G225">
        <f>G224*(1+Input!C13/100/12)+IF(A225&gt;Input!C9*12, Input!C19, 0)</f>
        <v>0</v>
      </c>
    </row>
    <row r="226" spans="1:7">
      <c r="A226">
        <f>A225+1</f>
        <v>225</v>
      </c>
      <c r="B226">
        <f>INT((A226-1)/12)+1</f>
        <v>19</v>
      </c>
      <c r="C226">
        <f>IF(A226&lt;=Input!C9*12, Input!C19, 0)</f>
        <v>53532.164415581618</v>
      </c>
      <c r="D226">
        <f>Input!C10*(1+Input!C11/100)^INT((A226-1)/12)</f>
        <v>67598.645514650707</v>
      </c>
      <c r="E226">
        <f>C226-D226</f>
        <v>-14066.481099069089</v>
      </c>
      <c r="F226">
        <f>F225*(1+Input!C13/100/12)+E226</f>
        <v>20469833.88284323</v>
      </c>
      <c r="G226">
        <f>G225*(1+Input!C13/100/12)+IF(A226&gt;Input!C9*12, Input!C19, 0)</f>
        <v>0</v>
      </c>
    </row>
    <row r="227" spans="1:7">
      <c r="A227">
        <f>A226+1</f>
        <v>226</v>
      </c>
      <c r="B227">
        <f>INT((A227-1)/12)+1</f>
        <v>19</v>
      </c>
      <c r="C227">
        <f>IF(A227&lt;=Input!C9*12, Input!C19, 0)</f>
        <v>53532.164415581618</v>
      </c>
      <c r="D227">
        <f>Input!C10*(1+Input!C11/100)^INT((A227-1)/12)</f>
        <v>67598.645514650707</v>
      </c>
      <c r="E227">
        <f>C227-D227</f>
        <v>-14066.481099069089</v>
      </c>
      <c r="F227">
        <f>F226*(1+Input!C13/100/12)+E227</f>
        <v>20609291.155865487</v>
      </c>
      <c r="G227">
        <f>G226*(1+Input!C13/100/12)+IF(A227&gt;Input!C9*12, Input!C19, 0)</f>
        <v>0</v>
      </c>
    </row>
    <row r="228" spans="1:7">
      <c r="A228">
        <f>A227+1</f>
        <v>227</v>
      </c>
      <c r="B228">
        <f>INT((A228-1)/12)+1</f>
        <v>19</v>
      </c>
      <c r="C228">
        <f>IF(A228&lt;=Input!C9*12, Input!C19, 0)</f>
        <v>53532.164415581618</v>
      </c>
      <c r="D228">
        <f>Input!C10*(1+Input!C11/100)^INT((A228-1)/12)</f>
        <v>67598.645514650707</v>
      </c>
      <c r="E228">
        <f>C228-D228</f>
        <v>-14066.481099069089</v>
      </c>
      <c r="F228">
        <f>F227*(1+Input!C13/100/12)+E228</f>
        <v>20749794.358435411</v>
      </c>
      <c r="G228">
        <f>G227*(1+Input!C13/100/12)+IF(A228&gt;Input!C9*12, Input!C19, 0)</f>
        <v>0</v>
      </c>
    </row>
    <row r="229" spans="1:7">
      <c r="A229">
        <f>A228+1</f>
        <v>228</v>
      </c>
      <c r="B229">
        <f>INT((A229-1)/12)+1</f>
        <v>19</v>
      </c>
      <c r="C229">
        <f>IF(A229&lt;=Input!C9*12, Input!C19, 0)</f>
        <v>53532.164415581618</v>
      </c>
      <c r="D229">
        <f>Input!C10*(1+Input!C11/100)^INT((A229-1)/12)</f>
        <v>67598.645514650707</v>
      </c>
      <c r="E229">
        <f>C229-D229</f>
        <v>-14066.481099069089</v>
      </c>
      <c r="F229">
        <f>F228*(1+Input!C13/100/12)+E229</f>
        <v>20891351.33502461</v>
      </c>
      <c r="G229">
        <f>G228*(1+Input!C13/100/12)+IF(A229&gt;Input!C9*12, Input!C19, 0)</f>
        <v>0</v>
      </c>
    </row>
    <row r="230" spans="1:7">
      <c r="A230">
        <f>A229+1</f>
        <v>229</v>
      </c>
      <c r="B230">
        <f>INT((A230-1)/12)+1</f>
        <v>20</v>
      </c>
      <c r="C230">
        <f>IF(A230&lt;=Input!C9*12, Input!C19, 0)</f>
        <v>53532.164415581618</v>
      </c>
      <c r="D230">
        <f>Input!C10*(1+Input!C11/100)^INT((A230-1)/12)</f>
        <v>72330.550700676264</v>
      </c>
      <c r="E230">
        <f>C230-D230</f>
        <v>-18798.386285094646</v>
      </c>
      <c r="F230">
        <f>F229*(1+Input!C13/100/12)+E230</f>
        <v>21029238.0837522</v>
      </c>
      <c r="G230">
        <f>G229*(1+Input!C13/100/12)+IF(A230&gt;Input!C9*12, Input!C19, 0)</f>
        <v>0</v>
      </c>
    </row>
    <row r="231" spans="1:7">
      <c r="A231">
        <f>A230+1</f>
        <v>230</v>
      </c>
      <c r="B231">
        <f>INT((A231-1)/12)+1</f>
        <v>20</v>
      </c>
      <c r="C231">
        <f>IF(A231&lt;=Input!C9*12, Input!C19, 0)</f>
        <v>53532.164415581618</v>
      </c>
      <c r="D231">
        <f>Input!C10*(1+Input!C11/100)^INT((A231-1)/12)</f>
        <v>72330.550700676264</v>
      </c>
      <c r="E231">
        <f>C231-D231</f>
        <v>-18798.386285094646</v>
      </c>
      <c r="F231">
        <f>F230*(1+Input!C13/100/12)+E231</f>
        <v>21168158.983095247</v>
      </c>
      <c r="G231">
        <f>G230*(1+Input!C13/100/12)+IF(A231&gt;Input!C9*12, Input!C19, 0)</f>
        <v>0</v>
      </c>
    </row>
    <row r="232" spans="1:7">
      <c r="A232">
        <f>A231+1</f>
        <v>231</v>
      </c>
      <c r="B232">
        <f>INT((A232-1)/12)+1</f>
        <v>20</v>
      </c>
      <c r="C232">
        <f>IF(A232&lt;=Input!C9*12, Input!C19, 0)</f>
        <v>53532.164415581618</v>
      </c>
      <c r="D232">
        <f>Input!C10*(1+Input!C11/100)^INT((A232-1)/12)</f>
        <v>72330.550700676264</v>
      </c>
      <c r="E232">
        <f>C232-D232</f>
        <v>-18798.386285094646</v>
      </c>
      <c r="F232">
        <f>F231*(1+Input!C13/100/12)+E232</f>
        <v>21308121.789183367</v>
      </c>
      <c r="G232">
        <f>G231*(1+Input!C13/100/12)+IF(A232&gt;Input!C9*12, Input!C19, 0)</f>
        <v>0</v>
      </c>
    </row>
    <row r="233" spans="1:7">
      <c r="A233">
        <f>A232+1</f>
        <v>232</v>
      </c>
      <c r="B233">
        <f>INT((A233-1)/12)+1</f>
        <v>20</v>
      </c>
      <c r="C233">
        <f>IF(A233&lt;=Input!C9*12, Input!C19, 0)</f>
        <v>53532.164415581618</v>
      </c>
      <c r="D233">
        <f>Input!C10*(1+Input!C11/100)^INT((A233-1)/12)</f>
        <v>72330.550700676264</v>
      </c>
      <c r="E233">
        <f>C233-D233</f>
        <v>-18798.386285094646</v>
      </c>
      <c r="F233">
        <f>F232*(1+Input!C13/100/12)+E233</f>
        <v>21449134.316317149</v>
      </c>
      <c r="G233">
        <f>G232*(1+Input!C13/100/12)+IF(A233&gt;Input!C9*12, Input!C19, 0)</f>
        <v>0</v>
      </c>
    </row>
    <row r="234" spans="1:7">
      <c r="A234">
        <f>A233+1</f>
        <v>233</v>
      </c>
      <c r="B234">
        <f>INT((A234-1)/12)+1</f>
        <v>20</v>
      </c>
      <c r="C234">
        <f>IF(A234&lt;=Input!C9*12, Input!C19, 0)</f>
        <v>53532.164415581618</v>
      </c>
      <c r="D234">
        <f>Input!C10*(1+Input!C11/100)^INT((A234-1)/12)</f>
        <v>72330.550700676264</v>
      </c>
      <c r="E234">
        <f>C234-D234</f>
        <v>-18798.386285094646</v>
      </c>
      <c r="F234">
        <f>F233*(1+Input!C13/100/12)+E234</f>
        <v>21591204.437404431</v>
      </c>
      <c r="G234">
        <f>G233*(1+Input!C13/100/12)+IF(A234&gt;Input!C9*12, Input!C19, 0)</f>
        <v>0</v>
      </c>
    </row>
    <row r="235" spans="1:7">
      <c r="A235">
        <f>A234+1</f>
        <v>234</v>
      </c>
      <c r="B235">
        <f>INT((A235-1)/12)+1</f>
        <v>20</v>
      </c>
      <c r="C235">
        <f>IF(A235&lt;=Input!C9*12, Input!C19, 0)</f>
        <v>53532.164415581618</v>
      </c>
      <c r="D235">
        <f>Input!C10*(1+Input!C11/100)^INT((A235-1)/12)</f>
        <v>72330.550700676264</v>
      </c>
      <c r="E235">
        <f>C235-D235</f>
        <v>-18798.386285094646</v>
      </c>
      <c r="F235">
        <f>F234*(1+Input!C13/100/12)+E235</f>
        <v>21734340.084399868</v>
      </c>
      <c r="G235">
        <f>G234*(1+Input!C13/100/12)+IF(A235&gt;Input!C9*12, Input!C19, 0)</f>
        <v>0</v>
      </c>
    </row>
    <row r="236" spans="1:7">
      <c r="A236">
        <f>A235+1</f>
        <v>235</v>
      </c>
      <c r="B236">
        <f>INT((A236-1)/12)+1</f>
        <v>20</v>
      </c>
      <c r="C236">
        <f>IF(A236&lt;=Input!C9*12, Input!C19, 0)</f>
        <v>53532.164415581618</v>
      </c>
      <c r="D236">
        <f>Input!C10*(1+Input!C11/100)^INT((A236-1)/12)</f>
        <v>72330.550700676264</v>
      </c>
      <c r="E236">
        <f>C236-D236</f>
        <v>-18798.386285094646</v>
      </c>
      <c r="F236">
        <f>F235*(1+Input!C13/100/12)+E236</f>
        <v>21878549.248747773</v>
      </c>
      <c r="G236">
        <f>G235*(1+Input!C13/100/12)+IF(A236&gt;Input!C9*12, Input!C19, 0)</f>
        <v>0</v>
      </c>
    </row>
    <row r="237" spans="1:7">
      <c r="A237">
        <f>A236+1</f>
        <v>236</v>
      </c>
      <c r="B237">
        <f>INT((A237-1)/12)+1</f>
        <v>20</v>
      </c>
      <c r="C237">
        <f>IF(A237&lt;=Input!C9*12, Input!C19, 0)</f>
        <v>53532.164415581618</v>
      </c>
      <c r="D237">
        <f>Input!C10*(1+Input!C11/100)^INT((A237-1)/12)</f>
        <v>72330.550700676264</v>
      </c>
      <c r="E237">
        <f>C237-D237</f>
        <v>-18798.386285094646</v>
      </c>
      <c r="F237">
        <f>F236*(1+Input!C13/100/12)+E237</f>
        <v>22023839.981828287</v>
      </c>
      <c r="G237">
        <f>G236*(1+Input!C13/100/12)+IF(A237&gt;Input!C9*12, Input!C19, 0)</f>
        <v>0</v>
      </c>
    </row>
    <row r="238" spans="1:7">
      <c r="A238">
        <f>A237+1</f>
        <v>237</v>
      </c>
      <c r="B238">
        <f>INT((A238-1)/12)+1</f>
        <v>20</v>
      </c>
      <c r="C238">
        <f>IF(A238&lt;=Input!C9*12, Input!C19, 0)</f>
        <v>53532.164415581618</v>
      </c>
      <c r="D238">
        <f>Input!C10*(1+Input!C11/100)^INT((A238-1)/12)</f>
        <v>72330.550700676264</v>
      </c>
      <c r="E238">
        <f>C238-D238</f>
        <v>-18798.386285094646</v>
      </c>
      <c r="F238">
        <f>F237*(1+Input!C13/100/12)+E238</f>
        <v>22170220.395406906</v>
      </c>
      <c r="G238">
        <f>G237*(1+Input!C13/100/12)+IF(A238&gt;Input!C9*12, Input!C19, 0)</f>
        <v>0</v>
      </c>
    </row>
    <row r="239" spans="1:7">
      <c r="A239">
        <f>A238+1</f>
        <v>238</v>
      </c>
      <c r="B239">
        <f>INT((A239-1)/12)+1</f>
        <v>20</v>
      </c>
      <c r="C239">
        <f>IF(A239&lt;=Input!C9*12, Input!C19, 0)</f>
        <v>53532.164415581618</v>
      </c>
      <c r="D239">
        <f>Input!C10*(1+Input!C11/100)^INT((A239-1)/12)</f>
        <v>72330.550700676264</v>
      </c>
      <c r="E239">
        <f>C239-D239</f>
        <v>-18798.386285094646</v>
      </c>
      <c r="F239">
        <f>F238*(1+Input!C13/100/12)+E239</f>
        <v>22317698.662087362</v>
      </c>
      <c r="G239">
        <f>G238*(1+Input!C13/100/12)+IF(A239&gt;Input!C9*12, Input!C19, 0)</f>
        <v>0</v>
      </c>
    </row>
    <row r="240" spans="1:7">
      <c r="A240">
        <f>A239+1</f>
        <v>239</v>
      </c>
      <c r="B240">
        <f>INT((A240-1)/12)+1</f>
        <v>20</v>
      </c>
      <c r="C240">
        <f>IF(A240&lt;=Input!C9*12, Input!C19, 0)</f>
        <v>53532.164415581618</v>
      </c>
      <c r="D240">
        <f>Input!C10*(1+Input!C11/100)^INT((A240-1)/12)</f>
        <v>72330.550700676264</v>
      </c>
      <c r="E240">
        <f>C240-D240</f>
        <v>-18798.386285094646</v>
      </c>
      <c r="F240">
        <f>F239*(1+Input!C13/100/12)+E240</f>
        <v>22466283.015767921</v>
      </c>
      <c r="G240">
        <f>G239*(1+Input!C13/100/12)+IF(A240&gt;Input!C9*12, Input!C19, 0)</f>
        <v>0</v>
      </c>
    </row>
    <row r="241" spans="1:7">
      <c r="A241">
        <f>A240+1</f>
        <v>240</v>
      </c>
      <c r="B241">
        <f>INT((A241-1)/12)+1</f>
        <v>20</v>
      </c>
      <c r="C241">
        <f>IF(A241&lt;=Input!C9*12, Input!C19, 0)</f>
        <v>53532.164415581618</v>
      </c>
      <c r="D241">
        <f>Input!C10*(1+Input!C11/100)^INT((A241-1)/12)</f>
        <v>72330.550700676264</v>
      </c>
      <c r="E241">
        <f>C241-D241</f>
        <v>-18798.386285094646</v>
      </c>
      <c r="F241">
        <f>F240*(1+Input!C13/100/12)+E241</f>
        <v>22615981.752101086</v>
      </c>
      <c r="G241">
        <f>G240*(1+Input!C13/100/12)+IF(A241&gt;Input!C9*12, Input!C19, 0)</f>
        <v>0</v>
      </c>
    </row>
    <row r="242" spans="1:7">
      <c r="A242">
        <f>A241+1</f>
        <v>241</v>
      </c>
      <c r="B242">
        <f>INT((A242-1)/12)+1</f>
        <v>21</v>
      </c>
      <c r="C242">
        <f>IF(A242&lt;=Input!C9*12, Input!C19, 0)</f>
        <v>0</v>
      </c>
      <c r="D242">
        <f>Input!C10*(1+Input!C11/100)^INT((A242-1)/12)</f>
        <v>77393.689249723597</v>
      </c>
      <c r="E242">
        <f>C242-D242</f>
        <v>-77393.689249723597</v>
      </c>
      <c r="F242">
        <f>F241*(1+Input!C13/100/12)+E242</f>
        <v>22708207.92599212</v>
      </c>
      <c r="G242">
        <f>G241*(1+Input!C13/100/12)+IF(A242&gt;Input!C9*12, Input!C19, 0)</f>
        <v>53532.164415581618</v>
      </c>
    </row>
    <row r="243" spans="1:7">
      <c r="A243">
        <f>A242+1</f>
        <v>242</v>
      </c>
      <c r="B243">
        <f>INT((A243-1)/12)+1</f>
        <v>21</v>
      </c>
      <c r="C243">
        <f>IF(A243&lt;=Input!C9*12, Input!C19, 0)</f>
        <v>0</v>
      </c>
      <c r="D243">
        <f>Input!C10*(1+Input!C11/100)^INT((A243-1)/12)</f>
        <v>77393.689249723597</v>
      </c>
      <c r="E243">
        <f>C243-D243</f>
        <v>-77393.689249723597</v>
      </c>
      <c r="F243">
        <f>F242*(1+Input!C13/100/12)+E243</f>
        <v>22801125.796187337</v>
      </c>
      <c r="G243">
        <f>G242*(1+Input!C13/100/12)+IF(A243&gt;Input!C9*12, Input!C19, 0)</f>
        <v>107465.82006428009</v>
      </c>
    </row>
    <row r="244" spans="1:7">
      <c r="A244">
        <f>A243+1</f>
        <v>243</v>
      </c>
      <c r="B244">
        <f>INT((A244-1)/12)+1</f>
        <v>21</v>
      </c>
      <c r="C244">
        <f>IF(A244&lt;=Input!C9*12, Input!C19, 0)</f>
        <v>0</v>
      </c>
      <c r="D244">
        <f>Input!C10*(1+Input!C11/100)^INT((A244-1)/12)</f>
        <v>77393.689249723597</v>
      </c>
      <c r="E244">
        <f>C244-D244</f>
        <v>-77393.689249723597</v>
      </c>
      <c r="F244">
        <f>F243*(1+Input!C13/100/12)+E244</f>
        <v>22894740.550409019</v>
      </c>
      <c r="G244">
        <f>G243*(1+Input!C13/100/12)+IF(A244&gt;Input!C9*12, Input!C19, 0)</f>
        <v>161803.97813034384</v>
      </c>
    </row>
    <row r="245" spans="1:7">
      <c r="A245">
        <f>A244+1</f>
        <v>244</v>
      </c>
      <c r="B245">
        <f>INT((A245-1)/12)+1</f>
        <v>21</v>
      </c>
      <c r="C245">
        <f>IF(A245&lt;=Input!C9*12, Input!C19, 0)</f>
        <v>0</v>
      </c>
      <c r="D245">
        <f>Input!C10*(1+Input!C11/100)^INT((A245-1)/12)</f>
        <v>77393.689249723597</v>
      </c>
      <c r="E245">
        <f>C245-D245</f>
        <v>-77393.689249723597</v>
      </c>
      <c r="F245">
        <f>F244*(1+Input!C13/100/12)+E245</f>
        <v>22989057.415287364</v>
      </c>
      <c r="G245">
        <f>G244*(1+Input!C13/100/12)+IF(A245&gt;Input!C9*12, Input!C19, 0)</f>
        <v>216549.67238190304</v>
      </c>
    </row>
    <row r="246" spans="1:7">
      <c r="A246">
        <f>A245+1</f>
        <v>245</v>
      </c>
      <c r="B246">
        <f>INT((A246-1)/12)+1</f>
        <v>21</v>
      </c>
      <c r="C246">
        <f>IF(A246&lt;=Input!C9*12, Input!C19, 0)</f>
        <v>0</v>
      </c>
      <c r="D246">
        <f>Input!C10*(1+Input!C11/100)^INT((A246-1)/12)</f>
        <v>77393.689249723597</v>
      </c>
      <c r="E246">
        <f>C246-D246</f>
        <v>-77393.689249723597</v>
      </c>
      <c r="F246">
        <f>F245*(1+Input!C13/100/12)+E246</f>
        <v>23084081.656652298</v>
      </c>
      <c r="G246">
        <f>G245*(1+Input!C13/100/12)+IF(A246&gt;Input!C9*12, Input!C19, 0)</f>
        <v>271705.95934034896</v>
      </c>
    </row>
    <row r="247" spans="1:7">
      <c r="A247">
        <f>A246+1</f>
        <v>246</v>
      </c>
      <c r="B247">
        <f>INT((A247-1)/12)+1</f>
        <v>21</v>
      </c>
      <c r="C247">
        <f>IF(A247&lt;=Input!C9*12, Input!C19, 0)</f>
        <v>0</v>
      </c>
      <c r="D247">
        <f>Input!C10*(1+Input!C11/100)^INT((A247-1)/12)</f>
        <v>77393.689249723597</v>
      </c>
      <c r="E247">
        <f>C247-D247</f>
        <v>-77393.689249723597</v>
      </c>
      <c r="F247">
        <f>F246*(1+Input!C13/100/12)+E247</f>
        <v>23179818.579827469</v>
      </c>
      <c r="G247">
        <f>G246*(1+Input!C13/100/12)+IF(A247&gt;Input!C9*12, Input!C19, 0)</f>
        <v>327275.91845098318</v>
      </c>
    </row>
    <row r="248" spans="1:7">
      <c r="A248">
        <f>A247+1</f>
        <v>247</v>
      </c>
      <c r="B248">
        <f>INT((A248-1)/12)+1</f>
        <v>21</v>
      </c>
      <c r="C248">
        <f>IF(A248&lt;=Input!C9*12, Input!C19, 0)</f>
        <v>0</v>
      </c>
      <c r="D248">
        <f>Input!C10*(1+Input!C11/100)^INT((A248-1)/12)</f>
        <v>77393.689249723597</v>
      </c>
      <c r="E248">
        <f>C248-D248</f>
        <v>-77393.689249723597</v>
      </c>
      <c r="F248">
        <f>F247*(1+Input!C13/100/12)+E248</f>
        <v>23276273.529926453</v>
      </c>
      <c r="G248">
        <f>G247*(1+Input!C13/100/12)+IF(A248&gt;Input!C9*12, Input!C19, 0)</f>
        <v>383262.65225494717</v>
      </c>
    </row>
    <row r="249" spans="1:7">
      <c r="A249">
        <f>A248+1</f>
        <v>248</v>
      </c>
      <c r="B249">
        <f>INT((A249-1)/12)+1</f>
        <v>21</v>
      </c>
      <c r="C249">
        <f>IF(A249&lt;=Input!C9*12, Input!C19, 0)</f>
        <v>0</v>
      </c>
      <c r="D249">
        <f>Input!C10*(1+Input!C11/100)^INT((A249-1)/12)</f>
        <v>77393.689249723597</v>
      </c>
      <c r="E249">
        <f>C249-D249</f>
        <v>-77393.689249723597</v>
      </c>
      <c r="F249">
        <f>F248*(1+Input!C13/100/12)+E249</f>
        <v>23373451.892151177</v>
      </c>
      <c r="G249">
        <f>G248*(1+Input!C13/100/12)+IF(A249&gt;Input!C9*12, Input!C19, 0)</f>
        <v>439669.28656244092</v>
      </c>
    </row>
    <row r="250" spans="1:7">
      <c r="A250">
        <f>A249+1</f>
        <v>249</v>
      </c>
      <c r="B250">
        <f>INT((A250-1)/12)+1</f>
        <v>21</v>
      </c>
      <c r="C250">
        <f>IF(A250&lt;=Input!C9*12, Input!C19, 0)</f>
        <v>0</v>
      </c>
      <c r="D250">
        <f>Input!C10*(1+Input!C11/100)^INT((A250-1)/12)</f>
        <v>77393.689249723597</v>
      </c>
      <c r="E250">
        <f>C250-D250</f>
        <v>-77393.689249723597</v>
      </c>
      <c r="F250">
        <f>F249*(1+Input!C13/100/12)+E250</f>
        <v>23471359.092092589</v>
      </c>
      <c r="G250">
        <f>G249*(1+Input!C13/100/12)+IF(A250&gt;Input!C9*12, Input!C19, 0)</f>
        <v>496498.97062724089</v>
      </c>
    </row>
    <row r="251" spans="1:7">
      <c r="A251">
        <f>A250+1</f>
        <v>250</v>
      </c>
      <c r="B251">
        <f>INT((A251-1)/12)+1</f>
        <v>21</v>
      </c>
      <c r="C251">
        <f>IF(A251&lt;=Input!C9*12, Input!C19, 0)</f>
        <v>0</v>
      </c>
      <c r="D251">
        <f>Input!C10*(1+Input!C11/100)^INT((A251-1)/12)</f>
        <v>77393.689249723597</v>
      </c>
      <c r="E251">
        <f>C251-D251</f>
        <v>-77393.689249723597</v>
      </c>
      <c r="F251">
        <f>F250*(1+Input!C13/100/12)+E251</f>
        <v>23570000.596033562</v>
      </c>
      <c r="G251">
        <f>G250*(1+Input!C13/100/12)+IF(A251&gt;Input!C9*12, Input!C19, 0)</f>
        <v>553754.87732252688</v>
      </c>
    </row>
    <row r="252" spans="1:7">
      <c r="A252">
        <f>A251+1</f>
        <v>251</v>
      </c>
      <c r="B252">
        <f>INT((A252-1)/12)+1</f>
        <v>21</v>
      </c>
      <c r="C252">
        <f>IF(A252&lt;=Input!C9*12, Input!C19, 0)</f>
        <v>0</v>
      </c>
      <c r="D252">
        <f>Input!C10*(1+Input!C11/100)^INT((A252-1)/12)</f>
        <v>77393.689249723597</v>
      </c>
      <c r="E252">
        <f>C252-D252</f>
        <v>-77393.689249723597</v>
      </c>
      <c r="F252">
        <f>F251*(1+Input!C13/100/12)+E252</f>
        <v>23669381.911254089</v>
      </c>
      <c r="G252">
        <f>G251*(1+Input!C13/100/12)+IF(A252&gt;Input!C9*12, Input!C19, 0)</f>
        <v>611440.20331802743</v>
      </c>
    </row>
    <row r="253" spans="1:7">
      <c r="A253">
        <f>A252+1</f>
        <v>252</v>
      </c>
      <c r="B253">
        <f>INT((A253-1)/12)+1</f>
        <v>21</v>
      </c>
      <c r="C253">
        <f>IF(A253&lt;=Input!C9*12, Input!C19, 0)</f>
        <v>0</v>
      </c>
      <c r="D253">
        <f>Input!C10*(1+Input!C11/100)^INT((A253-1)/12)</f>
        <v>77393.689249723597</v>
      </c>
      <c r="E253">
        <f>C253-D253</f>
        <v>-77393.689249723597</v>
      </c>
      <c r="F253">
        <f>F252*(1+Input!C13/100/12)+E253</f>
        <v>23769508.586338773</v>
      </c>
      <c r="G253">
        <f>G252*(1+Input!C13/100/12)+IF(A253&gt;Input!C9*12, Input!C19, 0)</f>
        <v>669558.16925849428</v>
      </c>
    </row>
    <row r="254" spans="1:7">
      <c r="A254">
        <f>A253+1</f>
        <v>253</v>
      </c>
      <c r="B254">
        <f>INT((A254-1)/12)+1</f>
        <v>22</v>
      </c>
      <c r="C254">
        <f>IF(A254&lt;=Input!C9*12, Input!C19, 0)</f>
        <v>0</v>
      </c>
      <c r="D254">
        <f>Input!C10*(1+Input!C11/100)^INT((A254-1)/12)</f>
        <v>82811.24749720424</v>
      </c>
      <c r="E254">
        <f>C254-D254</f>
        <v>-82811.24749720424</v>
      </c>
      <c r="F254">
        <f>F253*(1+Input!C13/100/12)+E254</f>
        <v>23864968.653239112</v>
      </c>
      <c r="G254">
        <f>G253*(1+Input!C13/100/12)+IF(A254&gt;Input!C9*12, Input!C19, 0)</f>
        <v>728112.01994351461</v>
      </c>
    </row>
    <row r="255" spans="1:7">
      <c r="A255">
        <f>A254+1</f>
        <v>254</v>
      </c>
      <c r="B255">
        <f>INT((A255-1)/12)+1</f>
        <v>22</v>
      </c>
      <c r="C255">
        <f>IF(A255&lt;=Input!C9*12, Input!C19, 0)</f>
        <v>0</v>
      </c>
      <c r="D255">
        <f>Input!C10*(1+Input!C11/100)^INT((A255-1)/12)</f>
        <v>82811.24749720424</v>
      </c>
      <c r="E255">
        <f>C255-D255</f>
        <v>-82811.24749720424</v>
      </c>
      <c r="F255">
        <f>F254*(1+Input!C13/100/12)+E255</f>
        <v>23961144.670641202</v>
      </c>
      <c r="G255">
        <f>G254*(1+Input!C13/100/12)+IF(A255&gt;Input!C9*12, Input!C19, 0)</f>
        <v>787105.02450867265</v>
      </c>
    </row>
    <row r="256" spans="1:7">
      <c r="A256">
        <f>A255+1</f>
        <v>255</v>
      </c>
      <c r="B256">
        <f>INT((A256-1)/12)+1</f>
        <v>22</v>
      </c>
      <c r="C256">
        <f>IF(A256&lt;=Input!C9*12, Input!C19, 0)</f>
        <v>0</v>
      </c>
      <c r="D256">
        <f>Input!C10*(1+Input!C11/100)^INT((A256-1)/12)</f>
        <v>82811.24749720424</v>
      </c>
      <c r="E256">
        <f>C256-D256</f>
        <v>-82811.24749720424</v>
      </c>
      <c r="F256">
        <f>F255*(1+Input!C13/100/12)+E256</f>
        <v>24058042.008173808</v>
      </c>
      <c r="G256">
        <f>G255*(1+Input!C13/100/12)+IF(A256&gt;Input!C9*12, Input!C19, 0)</f>
        <v>846540.47660806938</v>
      </c>
    </row>
    <row r="257" spans="1:7">
      <c r="A257">
        <f>A256+1</f>
        <v>256</v>
      </c>
      <c r="B257">
        <f>INT((A257-1)/12)+1</f>
        <v>22</v>
      </c>
      <c r="C257">
        <f>IF(A257&lt;=Input!C9*12, Input!C19, 0)</f>
        <v>0</v>
      </c>
      <c r="D257">
        <f>Input!C10*(1+Input!C11/100)^INT((A257-1)/12)</f>
        <v>82811.24749720424</v>
      </c>
      <c r="E257">
        <f>C257-D257</f>
        <v>-82811.24749720424</v>
      </c>
      <c r="F257">
        <f>F256*(1+Input!C13/100/12)+E257</f>
        <v>24155666.075737908</v>
      </c>
      <c r="G257">
        <f>G256*(1+Input!C13/100/12)+IF(A257&gt;Input!C9*12, Input!C19, 0)</f>
        <v>906421.69459821156</v>
      </c>
    </row>
    <row r="258" spans="1:7">
      <c r="A258">
        <f>A257+1</f>
        <v>257</v>
      </c>
      <c r="B258">
        <f>INT((A258-1)/12)+1</f>
        <v>22</v>
      </c>
      <c r="C258">
        <f>IF(A258&lt;=Input!C9*12, Input!C19, 0)</f>
        <v>0</v>
      </c>
      <c r="D258">
        <f>Input!C10*(1+Input!C11/100)^INT((A258-1)/12)</f>
        <v>82811.24749720424</v>
      </c>
      <c r="E258">
        <f>C258-D258</f>
        <v>-82811.24749720424</v>
      </c>
      <c r="F258">
        <f>F257*(1+Input!C13/100/12)+E258</f>
        <v>24254022.323808741</v>
      </c>
      <c r="G258">
        <f>G257*(1+Input!C13/100/12)+IF(A258&gt;Input!C9*12, Input!C19, 0)</f>
        <v>966752.02172327985</v>
      </c>
    </row>
    <row r="259" spans="1:7">
      <c r="A259">
        <f>A258+1</f>
        <v>258</v>
      </c>
      <c r="B259">
        <f>INT((A259-1)/12)+1</f>
        <v>22</v>
      </c>
      <c r="C259">
        <f>IF(A259&lt;=Input!C9*12, Input!C19, 0)</f>
        <v>0</v>
      </c>
      <c r="D259">
        <f>Input!C10*(1+Input!C11/100)^INT((A259-1)/12)</f>
        <v>82811.24749720424</v>
      </c>
      <c r="E259">
        <f>C259-D259</f>
        <v>-82811.24749720424</v>
      </c>
      <c r="F259">
        <f>F258*(1+Input!C13/100/12)+E259</f>
        <v>24353116.243740104</v>
      </c>
      <c r="G259">
        <f>G258*(1+Input!C13/100/12)+IF(A259&gt;Input!C9*12, Input!C19, 0)</f>
        <v>1027534.8263017861</v>
      </c>
    </row>
    <row r="260" spans="1:7">
      <c r="A260">
        <f>A259+1</f>
        <v>259</v>
      </c>
      <c r="B260">
        <f>INT((A260-1)/12)+1</f>
        <v>22</v>
      </c>
      <c r="C260">
        <f>IF(A260&lt;=Input!C9*12, Input!C19, 0)</f>
        <v>0</v>
      </c>
      <c r="D260">
        <f>Input!C10*(1+Input!C11/100)^INT((A260-1)/12)</f>
        <v>82811.24749720424</v>
      </c>
      <c r="E260">
        <f>C260-D260</f>
        <v>-82811.24749720424</v>
      </c>
      <c r="F260">
        <f>F259*(1+Input!C13/100/12)+E260</f>
        <v>24452953.368070953</v>
      </c>
      <c r="G260">
        <f>G259*(1+Input!C13/100/12)+IF(A260&gt;Input!C9*12, Input!C19, 0)</f>
        <v>1088773.5019146311</v>
      </c>
    </row>
    <row r="261" spans="1:7">
      <c r="A261">
        <f>A260+1</f>
        <v>260</v>
      </c>
      <c r="B261">
        <f>INT((A261-1)/12)+1</f>
        <v>22</v>
      </c>
      <c r="C261">
        <f>IF(A261&lt;=Input!C9*12, Input!C19, 0)</f>
        <v>0</v>
      </c>
      <c r="D261">
        <f>Input!C10*(1+Input!C11/100)^INT((A261-1)/12)</f>
        <v>82811.24749720424</v>
      </c>
      <c r="E261">
        <f>C261-D261</f>
        <v>-82811.24749720424</v>
      </c>
      <c r="F261">
        <f>F260*(1+Input!C13/100/12)+E261</f>
        <v>24553539.270834282</v>
      </c>
      <c r="G261">
        <f>G260*(1+Input!C13/100/12)+IF(A261&gt;Input!C9*12, Input!C19, 0)</f>
        <v>1150471.4675945726</v>
      </c>
    </row>
    <row r="262" spans="1:7">
      <c r="A262">
        <f>A261+1</f>
        <v>261</v>
      </c>
      <c r="B262">
        <f>INT((A262-1)/12)+1</f>
        <v>22</v>
      </c>
      <c r="C262">
        <f>IF(A262&lt;=Input!C9*12, Input!C19, 0)</f>
        <v>0</v>
      </c>
      <c r="D262">
        <f>Input!C10*(1+Input!C11/100)^INT((A262-1)/12)</f>
        <v>82811.24749720424</v>
      </c>
      <c r="E262">
        <f>C262-D262</f>
        <v>-82811.24749720424</v>
      </c>
      <c r="F262">
        <f>F261*(1+Input!C13/100/12)+E262</f>
        <v>24654879.567868337</v>
      </c>
      <c r="G262">
        <f>G261*(1+Input!C13/100/12)+IF(A262&gt;Input!C9*12, Input!C19, 0)</f>
        <v>1212632.1680171136</v>
      </c>
    </row>
    <row r="263" spans="1:7">
      <c r="A263">
        <f>A262+1</f>
        <v>262</v>
      </c>
      <c r="B263">
        <f>INT((A263-1)/12)+1</f>
        <v>22</v>
      </c>
      <c r="C263">
        <f>IF(A263&lt;=Input!C9*12, Input!C19, 0)</f>
        <v>0</v>
      </c>
      <c r="D263">
        <f>Input!C10*(1+Input!C11/100)^INT((A263-1)/12)</f>
        <v>82811.24749720424</v>
      </c>
      <c r="E263">
        <f>C263-D263</f>
        <v>-82811.24749720424</v>
      </c>
      <c r="F263">
        <f>F262*(1+Input!C13/100/12)+E263</f>
        <v>24756979.917130146</v>
      </c>
      <c r="G263">
        <f>G262*(1+Input!C13/100/12)+IF(A263&gt;Input!C9*12, Input!C19, 0)</f>
        <v>1275259.0736928235</v>
      </c>
    </row>
    <row r="264" spans="1:7">
      <c r="A264">
        <f>A263+1</f>
        <v>263</v>
      </c>
      <c r="B264">
        <f>INT((A264-1)/12)+1</f>
        <v>22</v>
      </c>
      <c r="C264">
        <f>IF(A264&lt;=Input!C9*12, Input!C19, 0)</f>
        <v>0</v>
      </c>
      <c r="D264">
        <f>Input!C10*(1+Input!C11/100)^INT((A264-1)/12)</f>
        <v>82811.24749720424</v>
      </c>
      <c r="E264">
        <f>C264-D264</f>
        <v>-82811.24749720424</v>
      </c>
      <c r="F264">
        <f>F263*(1+Input!C13/100/12)+E264</f>
        <v>24859846.019011419</v>
      </c>
      <c r="G264">
        <f>G263*(1+Input!C13/100/12)+IF(A264&gt;Input!C9*12, Input!C19, 0)</f>
        <v>1338355.6811611014</v>
      </c>
    </row>
    <row r="265" spans="1:7">
      <c r="A265">
        <f>A264+1</f>
        <v>264</v>
      </c>
      <c r="B265">
        <f>INT((A265-1)/12)+1</f>
        <v>22</v>
      </c>
      <c r="C265">
        <f>IF(A265&lt;=Input!C9*12, Input!C19, 0)</f>
        <v>0</v>
      </c>
      <c r="D265">
        <f>Input!C10*(1+Input!C11/100)^INT((A265-1)/12)</f>
        <v>82811.24749720424</v>
      </c>
      <c r="E265">
        <f>C265-D265</f>
        <v>-82811.24749720424</v>
      </c>
      <c r="F265">
        <f>F264*(1+Input!C13/100/12)+E265</f>
        <v>24963483.616656803</v>
      </c>
      <c r="G265">
        <f>G264*(1+Input!C13/100/12)+IF(A265&gt;Input!C9*12, Input!C19, 0)</f>
        <v>1401925.5131853914</v>
      </c>
    </row>
    <row r="266" spans="1:7">
      <c r="A266">
        <f>A265+1</f>
        <v>265</v>
      </c>
      <c r="B266">
        <f>INT((A266-1)/12)+1</f>
        <v>23</v>
      </c>
      <c r="C266">
        <f>IF(A266&lt;=Input!C9*12, Input!C19, 0)</f>
        <v>0</v>
      </c>
      <c r="D266">
        <f>Input!C10*(1+Input!C11/100)^INT((A266-1)/12)</f>
        <v>88608.034822008543</v>
      </c>
      <c r="E266">
        <f>C266-D266</f>
        <v>-88608.034822008543</v>
      </c>
      <c r="F266">
        <f>F265*(1+Input!C13/100/12)+E266</f>
        <v>25062101.708959721</v>
      </c>
      <c r="G266">
        <f>G265*(1+Input!C13/100/12)+IF(A266&gt;Input!C9*12, Input!C19, 0)</f>
        <v>1465972.1189498636</v>
      </c>
    </row>
    <row r="267" spans="1:7">
      <c r="A267">
        <f>A266+1</f>
        <v>266</v>
      </c>
      <c r="B267">
        <f>INT((A267-1)/12)+1</f>
        <v>23</v>
      </c>
      <c r="C267">
        <f>IF(A267&lt;=Input!C9*12, Input!C19, 0)</f>
        <v>0</v>
      </c>
      <c r="D267">
        <f>Input!C10*(1+Input!C11/100)^INT((A267-1)/12)</f>
        <v>88608.034822008543</v>
      </c>
      <c r="E267">
        <f>C267-D267</f>
        <v>-88608.034822008543</v>
      </c>
      <c r="F267">
        <f>F266*(1+Input!C13/100/12)+E267</f>
        <v>25161459.436954912</v>
      </c>
      <c r="G267">
        <f>G266*(1+Input!C13/100/12)+IF(A267&gt;Input!C9*12, Input!C19, 0)</f>
        <v>1530499.0742575694</v>
      </c>
    </row>
    <row r="268" spans="1:7">
      <c r="A268">
        <f>A267+1</f>
        <v>267</v>
      </c>
      <c r="B268">
        <f>INT((A268-1)/12)+1</f>
        <v>23</v>
      </c>
      <c r="C268">
        <f>IF(A268&lt;=Input!C9*12, Input!C19, 0)</f>
        <v>0</v>
      </c>
      <c r="D268">
        <f>Input!C10*(1+Input!C11/100)^INT((A268-1)/12)</f>
        <v>88608.034822008543</v>
      </c>
      <c r="E268">
        <f>C268-D268</f>
        <v>-88608.034822008543</v>
      </c>
      <c r="F268">
        <f>F267*(1+Input!C13/100/12)+E268</f>
        <v>25261562.347910065</v>
      </c>
      <c r="G268">
        <f>G267*(1+Input!C13/100/12)+IF(A268&gt;Input!C9*12, Input!C19, 0)</f>
        <v>1595509.9817300828</v>
      </c>
    </row>
    <row r="269" spans="1:7">
      <c r="A269">
        <f>A268+1</f>
        <v>268</v>
      </c>
      <c r="B269">
        <f>INT((A269-1)/12)+1</f>
        <v>23</v>
      </c>
      <c r="C269">
        <f>IF(A269&lt;=Input!C9*12, Input!C19, 0)</f>
        <v>0</v>
      </c>
      <c r="D269">
        <f>Input!C10*(1+Input!C11/100)^INT((A269-1)/12)</f>
        <v>88608.034822008543</v>
      </c>
      <c r="E269">
        <f>C269-D269</f>
        <v>-88608.034822008543</v>
      </c>
      <c r="F269">
        <f>F268*(1+Input!C13/100/12)+E269</f>
        <v>25362416.030697383</v>
      </c>
      <c r="G269">
        <f>G268*(1+Input!C13/100/12)+IF(A269&gt;Input!C9*12, Input!C19, 0)</f>
        <v>1661008.47100864</v>
      </c>
    </row>
    <row r="270" spans="1:7">
      <c r="A270">
        <f>A269+1</f>
        <v>269</v>
      </c>
      <c r="B270">
        <f>INT((A270-1)/12)+1</f>
        <v>23</v>
      </c>
      <c r="C270">
        <f>IF(A270&lt;=Input!C9*12, Input!C19, 0)</f>
        <v>0</v>
      </c>
      <c r="D270">
        <f>Input!C10*(1+Input!C11/100)^INT((A270-1)/12)</f>
        <v>88608.034822008543</v>
      </c>
      <c r="E270">
        <f>C270-D270</f>
        <v>-88608.034822008543</v>
      </c>
      <c r="F270">
        <f>F269*(1+Input!C13/100/12)+E270</f>
        <v>25464026.116105605</v>
      </c>
      <c r="G270">
        <f>G269*(1+Input!C13/100/12)+IF(A270&gt;Input!C9*12, Input!C19, 0)</f>
        <v>1726998.1989567864</v>
      </c>
    </row>
    <row r="271" spans="1:7">
      <c r="A271">
        <f>A270+1</f>
        <v>270</v>
      </c>
      <c r="B271">
        <f>INT((A271-1)/12)+1</f>
        <v>23</v>
      </c>
      <c r="C271">
        <f>IF(A271&lt;=Input!C9*12, Input!C19, 0)</f>
        <v>0</v>
      </c>
      <c r="D271">
        <f>Input!C10*(1+Input!C11/100)^INT((A271-1)/12)</f>
        <v>88608.034822008543</v>
      </c>
      <c r="E271">
        <f>C271-D271</f>
        <v>-88608.034822008543</v>
      </c>
      <c r="F271">
        <f>F270*(1+Input!C13/100/12)+E271</f>
        <v>25566398.27715439</v>
      </c>
      <c r="G271">
        <f>G270*(1+Input!C13/100/12)+IF(A271&gt;Input!C9*12, Input!C19, 0)</f>
        <v>1793482.8498645441</v>
      </c>
    </row>
    <row r="272" spans="1:7">
      <c r="A272">
        <f>A271+1</f>
        <v>271</v>
      </c>
      <c r="B272">
        <f>INT((A272-1)/12)+1</f>
        <v>23</v>
      </c>
      <c r="C272">
        <f>IF(A272&lt;=Input!C9*12, Input!C19, 0)</f>
        <v>0</v>
      </c>
      <c r="D272">
        <f>Input!C10*(1+Input!C11/100)^INT((A272-1)/12)</f>
        <v>88608.034822008543</v>
      </c>
      <c r="E272">
        <f>C272-D272</f>
        <v>-88608.034822008543</v>
      </c>
      <c r="F272">
        <f>F271*(1+Input!C13/100/12)+E272</f>
        <v>25669538.22941104</v>
      </c>
      <c r="G272">
        <f>G271*(1+Input!C13/100/12)+IF(A272&gt;Input!C9*12, Input!C19, 0)</f>
        <v>1860466.13565411</v>
      </c>
    </row>
    <row r="273" spans="1:7">
      <c r="A273">
        <f>A272+1</f>
        <v>272</v>
      </c>
      <c r="B273">
        <f>INT((A273-1)/12)+1</f>
        <v>23</v>
      </c>
      <c r="C273">
        <f>IF(A273&lt;=Input!C9*12, Input!C19, 0)</f>
        <v>0</v>
      </c>
      <c r="D273">
        <f>Input!C10*(1+Input!C11/100)^INT((A273-1)/12)</f>
        <v>88608.034822008543</v>
      </c>
      <c r="E273">
        <f>C273-D273</f>
        <v>-88608.034822008543</v>
      </c>
      <c r="F273">
        <f>F272*(1+Input!C13/100/12)+E273</f>
        <v>25773451.731309615</v>
      </c>
      <c r="G273">
        <f>G272*(1+Input!C13/100/12)+IF(A273&gt;Input!C9*12, Input!C19, 0)</f>
        <v>1927951.7960870976</v>
      </c>
    </row>
    <row r="274" spans="1:7">
      <c r="A274">
        <f>A273+1</f>
        <v>273</v>
      </c>
      <c r="B274">
        <f>INT((A274-1)/12)+1</f>
        <v>23</v>
      </c>
      <c r="C274">
        <f>IF(A274&lt;=Input!C9*12, Input!C19, 0)</f>
        <v>0</v>
      </c>
      <c r="D274">
        <f>Input!C10*(1+Input!C11/100)^INT((A274-1)/12)</f>
        <v>88608.034822008543</v>
      </c>
      <c r="E274">
        <f>C274-D274</f>
        <v>-88608.034822008543</v>
      </c>
      <c r="F274">
        <f>F273*(1+Input!C13/100/12)+E274</f>
        <v>25878144.584472429</v>
      </c>
      <c r="G274">
        <f>G273*(1+Input!C13/100/12)+IF(A274&gt;Input!C9*12, Input!C19, 0)</f>
        <v>1995943.5989733327</v>
      </c>
    </row>
    <row r="275" spans="1:7">
      <c r="A275">
        <f>A274+1</f>
        <v>274</v>
      </c>
      <c r="B275">
        <f>INT((A275-1)/12)+1</f>
        <v>23</v>
      </c>
      <c r="C275">
        <f>IF(A275&lt;=Input!C9*12, Input!C19, 0)</f>
        <v>0</v>
      </c>
      <c r="D275">
        <f>Input!C10*(1+Input!C11/100)^INT((A275-1)/12)</f>
        <v>88608.034822008543</v>
      </c>
      <c r="E275">
        <f>C275-D275</f>
        <v>-88608.034822008543</v>
      </c>
      <c r="F275">
        <f>F274*(1+Input!C13/100/12)+E275</f>
        <v>25983622.634033963</v>
      </c>
      <c r="G275">
        <f>G274*(1+Input!C13/100/12)+IF(A275&gt;Input!C9*12, Input!C19, 0)</f>
        <v>2064445.3403812144</v>
      </c>
    </row>
    <row r="276" spans="1:7">
      <c r="A276">
        <f>A275+1</f>
        <v>275</v>
      </c>
      <c r="B276">
        <f>INT((A276-1)/12)+1</f>
        <v>23</v>
      </c>
      <c r="C276">
        <f>IF(A276&lt;=Input!C9*12, Input!C19, 0)</f>
        <v>0</v>
      </c>
      <c r="D276">
        <f>Input!C10*(1+Input!C11/100)^INT((A276-1)/12)</f>
        <v>88608.034822008543</v>
      </c>
      <c r="E276">
        <f>C276-D276</f>
        <v>-88608.034822008543</v>
      </c>
      <c r="F276">
        <f>F275*(1+Input!C13/100/12)+E276</f>
        <v>26089891.768967211</v>
      </c>
      <c r="G276">
        <f>G275*(1+Input!C13/100/12)+IF(A276&gt;Input!C9*12, Input!C19, 0)</f>
        <v>2133460.8448496554</v>
      </c>
    </row>
    <row r="277" spans="1:7">
      <c r="A277">
        <f>A276+1</f>
        <v>276</v>
      </c>
      <c r="B277">
        <f>INT((A277-1)/12)+1</f>
        <v>23</v>
      </c>
      <c r="C277">
        <f>IF(A277&lt;=Input!C9*12, Input!C19, 0)</f>
        <v>0</v>
      </c>
      <c r="D277">
        <f>Input!C10*(1+Input!C11/100)^INT((A277-1)/12)</f>
        <v>88608.034822008543</v>
      </c>
      <c r="E277">
        <f>C277-D277</f>
        <v>-88608.034822008543</v>
      </c>
      <c r="F277">
        <f>F276*(1+Input!C13/100/12)+E277</f>
        <v>26196957.922412459</v>
      </c>
      <c r="G277">
        <f>G276*(1+Input!C13/100/12)+IF(A277&gt;Input!C9*12, Input!C19, 0)</f>
        <v>2202993.9656016096</v>
      </c>
    </row>
    <row r="278" spans="1:7">
      <c r="A278">
        <f>A277+1</f>
        <v>277</v>
      </c>
      <c r="B278">
        <f>INT((A278-1)/12)+1</f>
        <v>24</v>
      </c>
      <c r="C278">
        <f>IF(A278&lt;=Input!C9*12, Input!C19, 0)</f>
        <v>0</v>
      </c>
      <c r="D278">
        <f>Input!C10*(1+Input!C11/100)^INT((A278-1)/12)</f>
        <v>94810.597259549148</v>
      </c>
      <c r="E278">
        <f>C278-D278</f>
        <v>-94810.597259549148</v>
      </c>
      <c r="F278">
        <f>F277*(1+Input!C13/100/12)+E278</f>
        <v>26298624.509571005</v>
      </c>
      <c r="G278">
        <f>G277*(1+Input!C13/100/12)+IF(A278&gt;Input!C9*12, Input!C19, 0)</f>
        <v>2273048.5847592033</v>
      </c>
    </row>
    <row r="279" spans="1:7">
      <c r="A279">
        <f>A278+1</f>
        <v>278</v>
      </c>
      <c r="B279">
        <f>INT((A279-1)/12)+1</f>
        <v>24</v>
      </c>
      <c r="C279">
        <f>IF(A279&lt;=Input!C9*12, Input!C19, 0)</f>
        <v>0</v>
      </c>
      <c r="D279">
        <f>Input!C10*(1+Input!C11/100)^INT((A279-1)/12)</f>
        <v>94810.597259549148</v>
      </c>
      <c r="E279">
        <f>C279-D279</f>
        <v>-94810.597259549148</v>
      </c>
      <c r="F279">
        <f>F278*(1+Input!C13/100/12)+E279</f>
        <v>26401053.59613324</v>
      </c>
      <c r="G279">
        <f>G278*(1+Input!C13/100/12)+IF(A279&gt;Input!C9*12, Input!C19, 0)</f>
        <v>2343628.6135604791</v>
      </c>
    </row>
    <row r="280" spans="1:7">
      <c r="A280">
        <f>A279+1</f>
        <v>279</v>
      </c>
      <c r="B280">
        <f>INT((A280-1)/12)+1</f>
        <v>24</v>
      </c>
      <c r="C280">
        <f>IF(A280&lt;=Input!C9*12, Input!C19, 0)</f>
        <v>0</v>
      </c>
      <c r="D280">
        <f>Input!C10*(1+Input!C11/100)^INT((A280-1)/12)</f>
        <v>94810.597259549148</v>
      </c>
      <c r="E280">
        <f>C280-D280</f>
        <v>-94810.597259549148</v>
      </c>
      <c r="F280">
        <f>F279*(1+Input!C13/100/12)+E280</f>
        <v>26504250.900844693</v>
      </c>
      <c r="G280">
        <f>G279*(1+Input!C13/100/12)+IF(A280&gt;Input!C9*12, Input!C19, 0)</f>
        <v>2414737.9925777647</v>
      </c>
    </row>
    <row r="281" spans="1:7">
      <c r="A281">
        <f>A280+1</f>
        <v>280</v>
      </c>
      <c r="B281">
        <f>INT((A281-1)/12)+1</f>
        <v>24</v>
      </c>
      <c r="C281">
        <f>IF(A281&lt;=Input!C9*12, Input!C19, 0)</f>
        <v>0</v>
      </c>
      <c r="D281">
        <f>Input!C10*(1+Input!C11/100)^INT((A281-1)/12)</f>
        <v>94810.597259549148</v>
      </c>
      <c r="E281">
        <f>C281-D281</f>
        <v>-94810.597259549148</v>
      </c>
      <c r="F281">
        <f>F280*(1+Input!C13/100/12)+E281</f>
        <v>26608222.185341481</v>
      </c>
      <c r="G281">
        <f>G280*(1+Input!C13/100/12)+IF(A281&gt;Input!C9*12, Input!C19, 0)</f>
        <v>2486380.6919376799</v>
      </c>
    </row>
    <row r="282" spans="1:7">
      <c r="A282">
        <f>A281+1</f>
        <v>281</v>
      </c>
      <c r="B282">
        <f>INT((A282-1)/12)+1</f>
        <v>24</v>
      </c>
      <c r="C282">
        <f>IF(A282&lt;=Input!C9*12, Input!C19, 0)</f>
        <v>0</v>
      </c>
      <c r="D282">
        <f>Input!C10*(1+Input!C11/100)^INT((A282-1)/12)</f>
        <v>94810.597259549148</v>
      </c>
      <c r="E282">
        <f>C282-D282</f>
        <v>-94810.597259549148</v>
      </c>
      <c r="F282">
        <f>F281*(1+Input!C13/100/12)+E282</f>
        <v>26712973.254471995</v>
      </c>
      <c r="G282">
        <f>G281*(1+Input!C13/100/12)+IF(A282&gt;Input!C9*12, Input!C19, 0)</f>
        <v>2558560.7115427945</v>
      </c>
    </row>
    <row r="283" spans="1:7">
      <c r="A283">
        <f>A282+1</f>
        <v>282</v>
      </c>
      <c r="B283">
        <f>INT((A283-1)/12)+1</f>
        <v>24</v>
      </c>
      <c r="C283">
        <f>IF(A283&lt;=Input!C9*12, Input!C19, 0)</f>
        <v>0</v>
      </c>
      <c r="D283">
        <f>Input!C10*(1+Input!C11/100)^INT((A283-1)/12)</f>
        <v>94810.597259549148</v>
      </c>
      <c r="E283">
        <f>C283-D283</f>
        <v>-94810.597259549148</v>
      </c>
      <c r="F283">
        <f>F282*(1+Input!C13/100/12)+E283</f>
        <v>26818509.956620988</v>
      </c>
      <c r="G283">
        <f>G282*(1+Input!C13/100/12)+IF(A283&gt;Input!C9*12, Input!C19, 0)</f>
        <v>2631282.0812949473</v>
      </c>
    </row>
    <row r="284" spans="1:7">
      <c r="A284">
        <f>A283+1</f>
        <v>283</v>
      </c>
      <c r="B284">
        <f>INT((A284-1)/12)+1</f>
        <v>24</v>
      </c>
      <c r="C284">
        <f>IF(A284&lt;=Input!C9*12, Input!C19, 0)</f>
        <v>0</v>
      </c>
      <c r="D284">
        <f>Input!C10*(1+Input!C11/100)^INT((A284-1)/12)</f>
        <v>94810.597259549148</v>
      </c>
      <c r="E284">
        <f>C284-D284</f>
        <v>-94810.597259549148</v>
      </c>
      <c r="F284">
        <f>F283*(1+Input!C13/100/12)+E284</f>
        <v>26924838.184036098</v>
      </c>
      <c r="G284">
        <f>G283*(1+Input!C13/100/12)+IF(A284&gt;Input!C9*12, Input!C19, 0)</f>
        <v>2704548.8613202414</v>
      </c>
    </row>
    <row r="285" spans="1:7">
      <c r="A285">
        <f>A284+1</f>
        <v>284</v>
      </c>
      <c r="B285">
        <f>INT((A285-1)/12)+1</f>
        <v>24</v>
      </c>
      <c r="C285">
        <f>IF(A285&lt;=Input!C9*12, Input!C19, 0)</f>
        <v>0</v>
      </c>
      <c r="D285">
        <f>Input!C10*(1+Input!C11/100)^INT((A285-1)/12)</f>
        <v>94810.597259549148</v>
      </c>
      <c r="E285">
        <f>C285-D285</f>
        <v>-94810.597259549148</v>
      </c>
      <c r="F285">
        <f>F284*(1+Input!C13/100/12)+E285</f>
        <v>27031963.873156823</v>
      </c>
      <c r="G285">
        <f>G284*(1+Input!C13/100/12)+IF(A285&gt;Input!C9*12, Input!C19, 0)</f>
        <v>2778365.1421957249</v>
      </c>
    </row>
    <row r="286" spans="1:7">
      <c r="A286">
        <f>A285+1</f>
        <v>285</v>
      </c>
      <c r="B286">
        <f>INT((A286-1)/12)+1</f>
        <v>24</v>
      </c>
      <c r="C286">
        <f>IF(A286&lt;=Input!C9*12, Input!C19, 0)</f>
        <v>0</v>
      </c>
      <c r="D286">
        <f>Input!C10*(1+Input!C11/100)^INT((A286-1)/12)</f>
        <v>94810.597259549148</v>
      </c>
      <c r="E286">
        <f>C286-D286</f>
        <v>-94810.597259549148</v>
      </c>
      <c r="F286">
        <f>F285*(1+Input!C13/100/12)+E286</f>
        <v>27139893.004945952</v>
      </c>
      <c r="G286">
        <f>G285*(1+Input!C13/100/12)+IF(A286&gt;Input!C9*12, Input!C19, 0)</f>
        <v>2852735.0451777745</v>
      </c>
    </row>
    <row r="287" spans="1:7">
      <c r="A287">
        <f>A286+1</f>
        <v>286</v>
      </c>
      <c r="B287">
        <f>INT((A287-1)/12)+1</f>
        <v>24</v>
      </c>
      <c r="C287">
        <f>IF(A287&lt;=Input!C9*12, Input!C19, 0)</f>
        <v>0</v>
      </c>
      <c r="D287">
        <f>Input!C10*(1+Input!C11/100)^INT((A287-1)/12)</f>
        <v>94810.597259549148</v>
      </c>
      <c r="E287">
        <f>C287-D287</f>
        <v>-94810.597259549148</v>
      </c>
      <c r="F287">
        <f>F286*(1+Input!C13/100/12)+E287</f>
        <v>27248631.605223503</v>
      </c>
      <c r="G287">
        <f>G286*(1+Input!C13/100/12)+IF(A287&gt;Input!C9*12, Input!C19, 0)</f>
        <v>2927662.7224321896</v>
      </c>
    </row>
    <row r="288" spans="1:7">
      <c r="A288">
        <f>A287+1</f>
        <v>287</v>
      </c>
      <c r="B288">
        <f>INT((A288-1)/12)+1</f>
        <v>24</v>
      </c>
      <c r="C288">
        <f>IF(A288&lt;=Input!C9*12, Input!C19, 0)</f>
        <v>0</v>
      </c>
      <c r="D288">
        <f>Input!C10*(1+Input!C11/100)^INT((A288-1)/12)</f>
        <v>94810.597259549148</v>
      </c>
      <c r="E288">
        <f>C288-D288</f>
        <v>-94810.597259549148</v>
      </c>
      <c r="F288">
        <f>F287*(1+Input!C13/100/12)+E288</f>
        <v>27358185.745003134</v>
      </c>
      <c r="G288">
        <f>G287*(1+Input!C13/100/12)+IF(A288&gt;Input!C9*12, Input!C19, 0)</f>
        <v>3003152.357266013</v>
      </c>
    </row>
    <row r="289" spans="1:7">
      <c r="A289">
        <f>A288+1</f>
        <v>288</v>
      </c>
      <c r="B289">
        <f>INT((A289-1)/12)+1</f>
        <v>24</v>
      </c>
      <c r="C289">
        <f>IF(A289&lt;=Input!C9*12, Input!C19, 0)</f>
        <v>0</v>
      </c>
      <c r="D289">
        <f>Input!C10*(1+Input!C11/100)^INT((A289-1)/12)</f>
        <v>94810.597259549148</v>
      </c>
      <c r="E289">
        <f>C289-D289</f>
        <v>-94810.597259549148</v>
      </c>
      <c r="F289">
        <f>F288*(1+Input!C13/100/12)+E289</f>
        <v>27468561.540831111</v>
      </c>
      <c r="G289">
        <f>G288*(1+Input!C13/100/12)+IF(A289&gt;Input!C9*12, Input!C19, 0)</f>
        <v>3079208.1643610899</v>
      </c>
    </row>
    <row r="290" spans="1:7">
      <c r="A290">
        <f>A289+1</f>
        <v>289</v>
      </c>
      <c r="B290">
        <f>INT((A290-1)/12)+1</f>
        <v>25</v>
      </c>
      <c r="C290">
        <f>IF(A290&lt;=Input!C9*12, Input!C19, 0)</f>
        <v>0</v>
      </c>
      <c r="D290">
        <f>Input!C10*(1+Input!C11/100)^INT((A290-1)/12)</f>
        <v>101447.33906771759</v>
      </c>
      <c r="E290">
        <f>C290-D290</f>
        <v>-101447.33906771759</v>
      </c>
      <c r="F290">
        <f>F289*(1+Input!C13/100/12)+E290</f>
        <v>27573128.413319629</v>
      </c>
      <c r="G290">
        <f>G289*(1+Input!C13/100/12)+IF(A290&gt;Input!C9*12, Input!C19, 0)</f>
        <v>3155834.3900093799</v>
      </c>
    </row>
    <row r="291" spans="1:7">
      <c r="A291">
        <f>A290+1</f>
        <v>290</v>
      </c>
      <c r="B291">
        <f>INT((A291-1)/12)+1</f>
        <v>25</v>
      </c>
      <c r="C291">
        <f>IF(A291&lt;=Input!C9*12, Input!C19, 0)</f>
        <v>0</v>
      </c>
      <c r="D291">
        <f>Input!C10*(1+Input!C11/100)^INT((A291-1)/12)</f>
        <v>101447.33906771759</v>
      </c>
      <c r="E291">
        <f>C291-D291</f>
        <v>-101447.33906771759</v>
      </c>
      <c r="F291">
        <f>F290*(1+Input!C13/100/12)+E291</f>
        <v>27678479.537351813</v>
      </c>
      <c r="G291">
        <f>G290*(1+Input!C13/100/12)+IF(A291&gt;Input!C9*12, Input!C19, 0)</f>
        <v>3233035.3123500319</v>
      </c>
    </row>
    <row r="292" spans="1:7">
      <c r="A292">
        <f>A291+1</f>
        <v>291</v>
      </c>
      <c r="B292">
        <f>INT((A292-1)/12)+1</f>
        <v>25</v>
      </c>
      <c r="C292">
        <f>IF(A292&lt;=Input!C9*12, Input!C19, 0)</f>
        <v>0</v>
      </c>
      <c r="D292">
        <f>Input!C10*(1+Input!C11/100)^INT((A292-1)/12)</f>
        <v>101447.33906771759</v>
      </c>
      <c r="E292">
        <f>C292-D292</f>
        <v>-101447.33906771759</v>
      </c>
      <c r="F292">
        <f>F291*(1+Input!C13/100/12)+E292</f>
        <v>27784620.794814236</v>
      </c>
      <c r="G292">
        <f>G291*(1+Input!C13/100/12)+IF(A292&gt;Input!C9*12, Input!C19, 0)</f>
        <v>3310815.2416082388</v>
      </c>
    </row>
    <row r="293" spans="1:7">
      <c r="A293">
        <f>A292+1</f>
        <v>292</v>
      </c>
      <c r="B293">
        <f>INT((A293-1)/12)+1</f>
        <v>25</v>
      </c>
      <c r="C293">
        <f>IF(A293&lt;=Input!C9*12, Input!C19, 0)</f>
        <v>0</v>
      </c>
      <c r="D293">
        <f>Input!C10*(1+Input!C11/100)^INT((A293-1)/12)</f>
        <v>101447.33906771759</v>
      </c>
      <c r="E293">
        <f>C293-D293</f>
        <v>-101447.33906771759</v>
      </c>
      <c r="F293">
        <f>F292*(1+Input!C13/100/12)+E293</f>
        <v>27891558.111707628</v>
      </c>
      <c r="G293">
        <f>G292*(1+Input!C13/100/12)+IF(A293&gt;Input!C9*12, Input!C19, 0)</f>
        <v>3389178.5203358824</v>
      </c>
    </row>
    <row r="294" spans="1:7">
      <c r="A294">
        <f>A293+1</f>
        <v>293</v>
      </c>
      <c r="B294">
        <f>INT((A294-1)/12)+1</f>
        <v>25</v>
      </c>
      <c r="C294">
        <f>IF(A294&lt;=Input!C9*12, Input!C19, 0)</f>
        <v>0</v>
      </c>
      <c r="D294">
        <f>Input!C10*(1+Input!C11/100)^INT((A294-1)/12)</f>
        <v>101447.33906771759</v>
      </c>
      <c r="E294">
        <f>C294-D294</f>
        <v>-101447.33906771759</v>
      </c>
      <c r="F294">
        <f>F293*(1+Input!C13/100/12)+E294</f>
        <v>27999297.458477721</v>
      </c>
      <c r="G294">
        <f>G293*(1+Input!C13/100/12)+IF(A294&gt;Input!C9*12, Input!C19, 0)</f>
        <v>3468129.5236539836</v>
      </c>
    </row>
    <row r="295" spans="1:7">
      <c r="A295">
        <f>A294+1</f>
        <v>294</v>
      </c>
      <c r="B295">
        <f>INT((A295-1)/12)+1</f>
        <v>25</v>
      </c>
      <c r="C295">
        <f>IF(A295&lt;=Input!C9*12, Input!C19, 0)</f>
        <v>0</v>
      </c>
      <c r="D295">
        <f>Input!C10*(1+Input!C11/100)^INT((A295-1)/12)</f>
        <v>101447.33906771759</v>
      </c>
      <c r="E295">
        <f>C295-D295</f>
        <v>-101447.33906771759</v>
      </c>
      <c r="F295">
        <f>F294*(1+Input!C13/100/12)+E295</f>
        <v>28107844.850348588</v>
      </c>
      <c r="G295">
        <f>G294*(1+Input!C13/100/12)+IF(A295&gt;Input!C9*12, Input!C19, 0)</f>
        <v>3547672.6594969705</v>
      </c>
    </row>
    <row r="296" spans="1:7">
      <c r="A296">
        <f>A295+1</f>
        <v>295</v>
      </c>
      <c r="B296">
        <f>INT((A296-1)/12)+1</f>
        <v>25</v>
      </c>
      <c r="C296">
        <f>IF(A296&lt;=Input!C9*12, Input!C19, 0)</f>
        <v>0</v>
      </c>
      <c r="D296">
        <f>Input!C10*(1+Input!C11/100)^INT((A296-1)/12)</f>
        <v>101447.33906771759</v>
      </c>
      <c r="E296">
        <f>C296-D296</f>
        <v>-101447.33906771759</v>
      </c>
      <c r="F296">
        <f>F295*(1+Input!C13/100/12)+E296</f>
        <v>28217206.347658489</v>
      </c>
      <c r="G296">
        <f>G295*(1+Input!C13/100/12)+IF(A296&gt;Input!C9*12, Input!C19, 0)</f>
        <v>3627812.3688587798</v>
      </c>
    </row>
    <row r="297" spans="1:7">
      <c r="A297">
        <f>A296+1</f>
        <v>296</v>
      </c>
      <c r="B297">
        <f>INT((A297-1)/12)+1</f>
        <v>25</v>
      </c>
      <c r="C297">
        <f>IF(A297&lt;=Input!C9*12, Input!C19, 0)</f>
        <v>0</v>
      </c>
      <c r="D297">
        <f>Input!C10*(1+Input!C11/100)^INT((A297-1)/12)</f>
        <v>101447.33906771759</v>
      </c>
      <c r="E297">
        <f>C297-D297</f>
        <v>-101447.33906771759</v>
      </c>
      <c r="F297">
        <f>F296*(1+Input!C13/100/12)+E297</f>
        <v>28327388.056198213</v>
      </c>
      <c r="G297">
        <f>G296*(1+Input!C13/100/12)+IF(A297&gt;Input!C9*12, Input!C19, 0)</f>
        <v>3708553.1260408023</v>
      </c>
    </row>
    <row r="298" spans="1:7">
      <c r="A298">
        <f>A297+1</f>
        <v>297</v>
      </c>
      <c r="B298">
        <f>INT((A298-1)/12)+1</f>
        <v>25</v>
      </c>
      <c r="C298">
        <f>IF(A298&lt;=Input!C9*12, Input!C19, 0)</f>
        <v>0</v>
      </c>
      <c r="D298">
        <f>Input!C10*(1+Input!C11/100)^INT((A298-1)/12)</f>
        <v>101447.33906771759</v>
      </c>
      <c r="E298">
        <f>C298-D298</f>
        <v>-101447.33906771759</v>
      </c>
      <c r="F298">
        <f>F297*(1+Input!C13/100/12)+E298</f>
        <v>28438396.127551984</v>
      </c>
      <c r="G298">
        <f>G297*(1+Input!C13/100/12)+IF(A298&gt;Input!C9*12, Input!C19, 0)</f>
        <v>3789899.4389016903</v>
      </c>
    </row>
    <row r="299" spans="1:7">
      <c r="A299">
        <f>A298+1</f>
        <v>298</v>
      </c>
      <c r="B299">
        <f>INT((A299-1)/12)+1</f>
        <v>25</v>
      </c>
      <c r="C299">
        <f>IF(A299&lt;=Input!C9*12, Input!C19, 0)</f>
        <v>0</v>
      </c>
      <c r="D299">
        <f>Input!C10*(1+Input!C11/100)^INT((A299-1)/12)</f>
        <v>101447.33906771759</v>
      </c>
      <c r="E299">
        <f>C299-D299</f>
        <v>-101447.33906771759</v>
      </c>
      <c r="F299">
        <f>F298*(1+Input!C13/100/12)+E299</f>
        <v>28550236.75944091</v>
      </c>
      <c r="G299">
        <f>G298*(1+Input!C13/100/12)+IF(A299&gt;Input!C9*12, Input!C19, 0)</f>
        <v>3871855.849109035</v>
      </c>
    </row>
    <row r="300" spans="1:7">
      <c r="A300">
        <f>A299+1</f>
        <v>299</v>
      </c>
      <c r="B300">
        <f>INT((A300-1)/12)+1</f>
        <v>25</v>
      </c>
      <c r="C300">
        <f>IF(A300&lt;=Input!C9*12, Input!C19, 0)</f>
        <v>0</v>
      </c>
      <c r="D300">
        <f>Input!C10*(1+Input!C11/100)^INT((A300-1)/12)</f>
        <v>101447.33906771759</v>
      </c>
      <c r="E300">
        <f>C300-D300</f>
        <v>-101447.33906771759</v>
      </c>
      <c r="F300">
        <f>F299*(1+Input!C13/100/12)+E300</f>
        <v>28662916.196069002</v>
      </c>
      <c r="G300">
        <f>G299*(1+Input!C13/100/12)+IF(A300&gt;Input!C9*12, Input!C19, 0)</f>
        <v>3954426.9323929348</v>
      </c>
    </row>
    <row r="301" spans="1:7">
      <c r="A301">
        <f>A300+1</f>
        <v>300</v>
      </c>
      <c r="B301">
        <f>INT((A301-1)/12)+1</f>
        <v>25</v>
      </c>
      <c r="C301">
        <f>IF(A301&lt;=Input!C9*12, Input!C19, 0)</f>
        <v>0</v>
      </c>
      <c r="D301">
        <f>Input!C10*(1+Input!C11/100)^INT((A301-1)/12)</f>
        <v>101447.33906771759</v>
      </c>
      <c r="E301">
        <f>C301-D301</f>
        <v>-101447.33906771759</v>
      </c>
      <c r="F301">
        <f>F300*(1+Input!C13/100/12)+E301</f>
        <v>28776440.728471804</v>
      </c>
      <c r="G301">
        <f>G300*(1+Input!C13/100/12)+IF(A301&gt;Input!C9*12, Input!C19, 0)</f>
        <v>4037617.2988014636</v>
      </c>
    </row>
    <row r="302" spans="1:7">
      <c r="A302">
        <f>A301+1</f>
        <v>301</v>
      </c>
      <c r="B302">
        <f>INT((A302-1)/12)+1</f>
        <v>26</v>
      </c>
      <c r="C302">
        <f>IF(A302&lt;=Input!C9*12, Input!C19, 0)</f>
        <v>0</v>
      </c>
      <c r="D302">
        <f>Input!C10*(1+Input!C11/100)^INT((A302-1)/12)</f>
        <v>108548.65280245783</v>
      </c>
      <c r="E302">
        <f>C302-D302</f>
        <v>-108548.65280245783</v>
      </c>
      <c r="F302">
        <f>F301*(1+Input!C13/100/12)+E302</f>
        <v>28883715.38113289</v>
      </c>
      <c r="G302">
        <f>G301*(1+Input!C13/100/12)+IF(A302&gt;Input!C9*12, Input!C19, 0)</f>
        <v>4121431.5929580564</v>
      </c>
    </row>
    <row r="303" spans="1:7">
      <c r="A303">
        <f>A302+1</f>
        <v>302</v>
      </c>
      <c r="B303">
        <f>INT((A303-1)/12)+1</f>
        <v>26</v>
      </c>
      <c r="C303">
        <f>IF(A303&lt;=Input!C9*12, Input!C19, 0)</f>
        <v>0</v>
      </c>
      <c r="D303">
        <f>Input!C10*(1+Input!C11/100)^INT((A303-1)/12)</f>
        <v>108548.65280245783</v>
      </c>
      <c r="E303">
        <f>C303-D303</f>
        <v>-108548.65280245783</v>
      </c>
      <c r="F303">
        <f>F302*(1+Input!C13/100/12)+E303</f>
        <v>28991794.593688931</v>
      </c>
      <c r="G303">
        <f>G302*(1+Input!C13/100/12)+IF(A303&gt;Input!C9*12, Input!C19, 0)</f>
        <v>4205874.4943208238</v>
      </c>
    </row>
    <row r="304" spans="1:7">
      <c r="A304">
        <f>A303+1</f>
        <v>303</v>
      </c>
      <c r="B304">
        <f>INT((A304-1)/12)+1</f>
        <v>26</v>
      </c>
      <c r="C304">
        <f>IF(A304&lt;=Input!C9*12, Input!C19, 0)</f>
        <v>0</v>
      </c>
      <c r="D304">
        <f>Input!C10*(1+Input!C11/100)^INT((A304-1)/12)</f>
        <v>108548.65280245783</v>
      </c>
      <c r="E304">
        <f>C304-D304</f>
        <v>-108548.65280245783</v>
      </c>
      <c r="F304">
        <f>F303*(1+Input!C13/100/12)+E304</f>
        <v>29100684.400339145</v>
      </c>
      <c r="G304">
        <f>G303*(1+Input!C13/100/12)+IF(A304&gt;Input!C9*12, Input!C19, 0)</f>
        <v>4290950.7174438126</v>
      </c>
    </row>
    <row r="305" spans="1:7">
      <c r="A305">
        <f>A304+1</f>
        <v>304</v>
      </c>
      <c r="B305">
        <f>INT((A305-1)/12)+1</f>
        <v>26</v>
      </c>
      <c r="C305">
        <f>IF(A305&lt;=Input!C9*12, Input!C19, 0)</f>
        <v>0</v>
      </c>
      <c r="D305">
        <f>Input!C10*(1+Input!C11/100)^INT((A305-1)/12)</f>
        <v>108548.65280245783</v>
      </c>
      <c r="E305">
        <f>C305-D305</f>
        <v>-108548.65280245783</v>
      </c>
      <c r="F305">
        <f>F304*(1+Input!C13/100/12)+E305</f>
        <v>29210390.880539235</v>
      </c>
      <c r="G305">
        <f>G304*(1+Input!C13/100/12)+IF(A305&gt;Input!C9*12, Input!C19, 0)</f>
        <v>4376665.0122402236</v>
      </c>
    </row>
    <row r="306" spans="1:7">
      <c r="A306">
        <f>A305+1</f>
        <v>305</v>
      </c>
      <c r="B306">
        <f>INT((A306-1)/12)+1</f>
        <v>26</v>
      </c>
      <c r="C306">
        <f>IF(A306&lt;=Input!C9*12, Input!C19, 0)</f>
        <v>0</v>
      </c>
      <c r="D306">
        <f>Input!C10*(1+Input!C11/100)^INT((A306-1)/12)</f>
        <v>108548.65280245783</v>
      </c>
      <c r="E306">
        <f>C306-D306</f>
        <v>-108548.65280245783</v>
      </c>
      <c r="F306">
        <f>F305*(1+Input!C13/100/12)+E306</f>
        <v>29320920.159340825</v>
      </c>
      <c r="G306">
        <f>G305*(1+Input!C13/100/12)+IF(A306&gt;Input!C9*12, Input!C19, 0)</f>
        <v>4463022.1642476078</v>
      </c>
    </row>
    <row r="307" spans="1:7">
      <c r="A307">
        <f>A306+1</f>
        <v>306</v>
      </c>
      <c r="B307">
        <f>INT((A307-1)/12)+1</f>
        <v>26</v>
      </c>
      <c r="C307">
        <f>IF(A307&lt;=Input!C9*12, Input!C19, 0)</f>
        <v>0</v>
      </c>
      <c r="D307">
        <f>Input!C10*(1+Input!C11/100)^INT((A307-1)/12)</f>
        <v>108548.65280245783</v>
      </c>
      <c r="E307">
        <f>C307-D307</f>
        <v>-108548.65280245783</v>
      </c>
      <c r="F307">
        <f>F306*(1+Input!C13/100/12)+E307</f>
        <v>29432278.407733425</v>
      </c>
      <c r="G307">
        <f>G306*(1+Input!C13/100/12)+IF(A307&gt;Input!C9*12, Input!C19, 0)</f>
        <v>4550026.9948950466</v>
      </c>
    </row>
    <row r="308" spans="1:7">
      <c r="A308">
        <f>A307+1</f>
        <v>307</v>
      </c>
      <c r="B308">
        <f>INT((A308-1)/12)+1</f>
        <v>26</v>
      </c>
      <c r="C308">
        <f>IF(A308&lt;=Input!C9*12, Input!C19, 0)</f>
        <v>0</v>
      </c>
      <c r="D308">
        <f>Input!C10*(1+Input!C11/100)^INT((A308-1)/12)</f>
        <v>108548.65280245783</v>
      </c>
      <c r="E308">
        <f>C308-D308</f>
        <v>-108548.65280245783</v>
      </c>
      <c r="F308">
        <f>F307*(1+Input!C13/100/12)+E308</f>
        <v>29544471.842988972</v>
      </c>
      <c r="G308">
        <f>G307*(1+Input!C13/100/12)+IF(A308&gt;Input!C9*12, Input!C19, 0)</f>
        <v>4637684.3617723417</v>
      </c>
    </row>
    <row r="309" spans="1:7">
      <c r="A309">
        <f>A308+1</f>
        <v>308</v>
      </c>
      <c r="B309">
        <f>INT((A309-1)/12)+1</f>
        <v>26</v>
      </c>
      <c r="C309">
        <f>IF(A309&lt;=Input!C9*12, Input!C19, 0)</f>
        <v>0</v>
      </c>
      <c r="D309">
        <f>Input!C10*(1+Input!C11/100)^INT((A309-1)/12)</f>
        <v>108548.65280245783</v>
      </c>
      <c r="E309">
        <f>C309-D309</f>
        <v>-108548.65280245783</v>
      </c>
      <c r="F309">
        <f>F308*(1+Input!C13/100/12)+E309</f>
        <v>29657506.729008935</v>
      </c>
      <c r="G309">
        <f>G308*(1+Input!C13/100/12)+IF(A309&gt;Input!C9*12, Input!C19, 0)</f>
        <v>4725999.1589012165</v>
      </c>
    </row>
    <row r="310" spans="1:7">
      <c r="A310">
        <f>A309+1</f>
        <v>309</v>
      </c>
      <c r="B310">
        <f>INT((A310-1)/12)+1</f>
        <v>26</v>
      </c>
      <c r="C310">
        <f>IF(A310&lt;=Input!C9*12, Input!C19, 0)</f>
        <v>0</v>
      </c>
      <c r="D310">
        <f>Input!C10*(1+Input!C11/100)^INT((A310-1)/12)</f>
        <v>108548.65280245783</v>
      </c>
      <c r="E310">
        <f>C310-D310</f>
        <v>-108548.65280245783</v>
      </c>
      <c r="F310">
        <f>F309*(1+Input!C13/100/12)+E310</f>
        <v>29771389.376674049</v>
      </c>
      <c r="G310">
        <f>G309*(1+Input!C13/100/12)+IF(A310&gt;Input!C9*12, Input!C19, 0)</f>
        <v>4814976.3170085568</v>
      </c>
    </row>
    <row r="311" spans="1:7">
      <c r="A311">
        <f>A310+1</f>
        <v>310</v>
      </c>
      <c r="B311">
        <f>INT((A311-1)/12)+1</f>
        <v>26</v>
      </c>
      <c r="C311">
        <f>IF(A311&lt;=Input!C9*12, Input!C19, 0)</f>
        <v>0</v>
      </c>
      <c r="D311">
        <f>Input!C10*(1+Input!C11/100)^INT((A311-1)/12)</f>
        <v>108548.65280245783</v>
      </c>
      <c r="E311">
        <f>C311-D311</f>
        <v>-108548.65280245783</v>
      </c>
      <c r="F311">
        <f>F310*(1+Input!C13/100/12)+E311</f>
        <v>29886126.144196648</v>
      </c>
      <c r="G311">
        <f>G310*(1+Input!C13/100/12)+IF(A311&gt;Input!C9*12, Input!C19, 0)</f>
        <v>4904620.8038017023</v>
      </c>
    </row>
    <row r="312" spans="1:7">
      <c r="A312">
        <f>A311+1</f>
        <v>311</v>
      </c>
      <c r="B312">
        <f>INT((A312-1)/12)+1</f>
        <v>26</v>
      </c>
      <c r="C312">
        <f>IF(A312&lt;=Input!C9*12, Input!C19, 0)</f>
        <v>0</v>
      </c>
      <c r="D312">
        <f>Input!C10*(1+Input!C11/100)^INT((A312-1)/12)</f>
        <v>108548.65280245783</v>
      </c>
      <c r="E312">
        <f>C312-D312</f>
        <v>-108548.65280245783</v>
      </c>
      <c r="F312">
        <f>F311*(1+Input!C13/100/12)+E312</f>
        <v>30001723.43747567</v>
      </c>
      <c r="G312">
        <f>G311*(1+Input!C13/100/12)+IF(A312&gt;Input!C9*12, Input!C19, 0)</f>
        <v>4994937.6242457964</v>
      </c>
    </row>
    <row r="313" spans="1:7">
      <c r="A313">
        <f>A312+1</f>
        <v>312</v>
      </c>
      <c r="B313">
        <f>INT((A313-1)/12)+1</f>
        <v>26</v>
      </c>
      <c r="C313">
        <f>IF(A313&lt;=Input!C9*12, Input!C19, 0)</f>
        <v>0</v>
      </c>
      <c r="D313">
        <f>Input!C10*(1+Input!C11/100)^INT((A313-1)/12)</f>
        <v>108548.65280245783</v>
      </c>
      <c r="E313">
        <f>C313-D313</f>
        <v>-108548.65280245783</v>
      </c>
      <c r="F313">
        <f>F312*(1+Input!C13/100/12)+E313</f>
        <v>30118187.710454285</v>
      </c>
      <c r="G313">
        <f>G312*(1+Input!C13/100/12)+IF(A313&gt;Input!C9*12, Input!C19, 0)</f>
        <v>5085931.8208432216</v>
      </c>
    </row>
    <row r="314" spans="1:7">
      <c r="A314">
        <f>A313+1</f>
        <v>313</v>
      </c>
      <c r="B314">
        <f>INT((A314-1)/12)+1</f>
        <v>27</v>
      </c>
      <c r="C314">
        <f>IF(A314&lt;=Input!C9*12, Input!C19, 0)</f>
        <v>0</v>
      </c>
      <c r="D314">
        <f>Input!C10*(1+Input!C11/100)^INT((A314-1)/12)</f>
        <v>116147.05849862986</v>
      </c>
      <c r="E314">
        <f>C314-D314</f>
        <v>-116147.05849862986</v>
      </c>
      <c r="F314">
        <f>F313*(1+Input!C13/100/12)+E314</f>
        <v>30227927.059784066</v>
      </c>
      <c r="G314">
        <f>G313*(1+Input!C13/100/12)+IF(A314&gt;Input!C9*12, Input!C19, 0)</f>
        <v>5177608.473915128</v>
      </c>
    </row>
    <row r="315" spans="1:7">
      <c r="A315">
        <f>A314+1</f>
        <v>314</v>
      </c>
      <c r="B315">
        <f>INT((A315-1)/12)+1</f>
        <v>27</v>
      </c>
      <c r="C315">
        <f>IF(A315&lt;=Input!C9*12, Input!C19, 0)</f>
        <v>0</v>
      </c>
      <c r="D315">
        <f>Input!C10*(1+Input!C11/100)^INT((A315-1)/12)</f>
        <v>116147.05849862986</v>
      </c>
      <c r="E315">
        <f>C315-D315</f>
        <v>-116147.05849862986</v>
      </c>
      <c r="F315">
        <f>F314*(1+Input!C13/100/12)+E315</f>
        <v>30338489.454233821</v>
      </c>
      <c r="G315">
        <f>G314*(1+Input!C13/100/12)+IF(A315&gt;Input!C9*12, Input!C19, 0)</f>
        <v>5269972.7018850725</v>
      </c>
    </row>
    <row r="316" spans="1:7">
      <c r="A316">
        <f>A315+1</f>
        <v>315</v>
      </c>
      <c r="B316">
        <f>INT((A316-1)/12)+1</f>
        <v>27</v>
      </c>
      <c r="C316">
        <f>IF(A316&lt;=Input!C9*12, Input!C19, 0)</f>
        <v>0</v>
      </c>
      <c r="D316">
        <f>Input!C10*(1+Input!C11/100)^INT((A316-1)/12)</f>
        <v>116147.05849862986</v>
      </c>
      <c r="E316">
        <f>C316-D316</f>
        <v>-116147.05849862986</v>
      </c>
      <c r="F316">
        <f>F315*(1+Input!C13/100/12)+E316</f>
        <v>30449881.066641949</v>
      </c>
      <c r="G316">
        <f>G315*(1+Input!C13/100/12)+IF(A316&gt;Input!C9*12, Input!C19, 0)</f>
        <v>5363029.6615647916</v>
      </c>
    </row>
    <row r="317" spans="1:7">
      <c r="A317">
        <f>A316+1</f>
        <v>316</v>
      </c>
      <c r="B317">
        <f>INT((A317-1)/12)+1</f>
        <v>27</v>
      </c>
      <c r="C317">
        <f>IF(A317&lt;=Input!C9*12, Input!C19, 0)</f>
        <v>0</v>
      </c>
      <c r="D317">
        <f>Input!C10*(1+Input!C11/100)^INT((A317-1)/12)</f>
        <v>116147.05849862986</v>
      </c>
      <c r="E317">
        <f>C317-D317</f>
        <v>-116147.05849862986</v>
      </c>
      <c r="F317">
        <f>F316*(1+Input!C13/100/12)+E317</f>
        <v>30562108.116143137</v>
      </c>
      <c r="G317">
        <f>G316*(1+Input!C13/100/12)+IF(A317&gt;Input!C9*12, Input!C19, 0)</f>
        <v>5456784.5484421086</v>
      </c>
    </row>
    <row r="318" spans="1:7">
      <c r="A318">
        <f>A317+1</f>
        <v>317</v>
      </c>
      <c r="B318">
        <f>INT((A318-1)/12)+1</f>
        <v>27</v>
      </c>
      <c r="C318">
        <f>IF(A318&lt;=Input!C9*12, Input!C19, 0)</f>
        <v>0</v>
      </c>
      <c r="D318">
        <f>Input!C10*(1+Input!C11/100)^INT((A318-1)/12)</f>
        <v>116147.05849862986</v>
      </c>
      <c r="E318">
        <f>C318-D318</f>
        <v>-116147.05849862986</v>
      </c>
      <c r="F318">
        <f>F317*(1+Input!C13/100/12)+E318</f>
        <v>30675176.868515585</v>
      </c>
      <c r="G318">
        <f>G317*(1+Input!C13/100/12)+IF(A318&gt;Input!C9*12, Input!C19, 0)</f>
        <v>5551242.5969710071</v>
      </c>
    </row>
    <row r="319" spans="1:7">
      <c r="A319">
        <f>A318+1</f>
        <v>318</v>
      </c>
      <c r="B319">
        <f>INT((A319-1)/12)+1</f>
        <v>27</v>
      </c>
      <c r="C319">
        <f>IF(A319&lt;=Input!C9*12, Input!C19, 0)</f>
        <v>0</v>
      </c>
      <c r="D319">
        <f>Input!C10*(1+Input!C11/100)^INT((A319-1)/12)</f>
        <v>116147.05849862986</v>
      </c>
      <c r="E319">
        <f>C319-D319</f>
        <v>-116147.05849862986</v>
      </c>
      <c r="F319">
        <f>F318*(1+Input!C13/100/12)+E319</f>
        <v>30789093.636530824</v>
      </c>
      <c r="G319">
        <f>G318*(1+Input!C13/100/12)+IF(A319&gt;Input!C9*12, Input!C19, 0)</f>
        <v>5646409.0808638707</v>
      </c>
    </row>
    <row r="320" spans="1:7">
      <c r="A320">
        <f>A319+1</f>
        <v>319</v>
      </c>
      <c r="B320">
        <f>INT((A320-1)/12)+1</f>
        <v>27</v>
      </c>
      <c r="C320">
        <f>IF(A320&lt;=Input!C9*12, Input!C19, 0)</f>
        <v>0</v>
      </c>
      <c r="D320">
        <f>Input!C10*(1+Input!C11/100)^INT((A320-1)/12)</f>
        <v>116147.05849862986</v>
      </c>
      <c r="E320">
        <f>C320-D320</f>
        <v>-116147.05849862986</v>
      </c>
      <c r="F320">
        <f>F319*(1+Input!C13/100/12)+E320</f>
        <v>30903864.780306179</v>
      </c>
      <c r="G320">
        <f>G319*(1+Input!C13/100/12)+IF(A320&gt;Input!C9*12, Input!C19, 0)</f>
        <v>5742289.3133859318</v>
      </c>
    </row>
    <row r="321" spans="1:7">
      <c r="A321">
        <f>A320+1</f>
        <v>320</v>
      </c>
      <c r="B321">
        <f>INT((A321-1)/12)+1</f>
        <v>27</v>
      </c>
      <c r="C321">
        <f>IF(A321&lt;=Input!C9*12, Input!C19, 0)</f>
        <v>0</v>
      </c>
      <c r="D321">
        <f>Input!C10*(1+Input!C11/100)^INT((A321-1)/12)</f>
        <v>116147.05849862986</v>
      </c>
      <c r="E321">
        <f>C321-D321</f>
        <v>-116147.05849862986</v>
      </c>
      <c r="F321">
        <f>F320*(1+Input!C13/100/12)+E321</f>
        <v>31019496.707659848</v>
      </c>
      <c r="G321">
        <f>G320*(1+Input!C13/100/12)+IF(A321&gt;Input!C9*12, Input!C19, 0)</f>
        <v>5838888.6476519089</v>
      </c>
    </row>
    <row r="322" spans="1:7">
      <c r="A322">
        <f>A321+1</f>
        <v>321</v>
      </c>
      <c r="B322">
        <f>INT((A322-1)/12)+1</f>
        <v>27</v>
      </c>
      <c r="C322">
        <f>IF(A322&lt;=Input!C9*12, Input!C19, 0)</f>
        <v>0</v>
      </c>
      <c r="D322">
        <f>Input!C10*(1+Input!C11/100)^INT((A322-1)/12)</f>
        <v>116147.05849862986</v>
      </c>
      <c r="E322">
        <f>C322-D322</f>
        <v>-116147.05849862986</v>
      </c>
      <c r="F322">
        <f>F321*(1+Input!C13/100/12)+E322</f>
        <v>31135995.874468669</v>
      </c>
      <c r="G322">
        <f>G321*(1+Input!C13/100/12)+IF(A322&gt;Input!C9*12, Input!C19, 0)</f>
        <v>5936212.4769248795</v>
      </c>
    </row>
    <row r="323" spans="1:7">
      <c r="A323">
        <f>A322+1</f>
        <v>322</v>
      </c>
      <c r="B323">
        <f>INT((A323-1)/12)+1</f>
        <v>27</v>
      </c>
      <c r="C323">
        <f>IF(A323&lt;=Input!C9*12, Input!C19, 0)</f>
        <v>0</v>
      </c>
      <c r="D323">
        <f>Input!C10*(1+Input!C11/100)^INT((A323-1)/12)</f>
        <v>116147.05849862986</v>
      </c>
      <c r="E323">
        <f>C323-D323</f>
        <v>-116147.05849862986</v>
      </c>
      <c r="F323">
        <f>F322*(1+Input!C13/100/12)+E323</f>
        <v>31253368.785028558</v>
      </c>
      <c r="G323">
        <f>G322*(1+Input!C13/100/12)+IF(A323&gt;Input!C9*12, Input!C19, 0)</f>
        <v>6034266.2349173985</v>
      </c>
    </row>
    <row r="324" spans="1:7">
      <c r="A324">
        <f>A323+1</f>
        <v>323</v>
      </c>
      <c r="B324">
        <f>INT((A324-1)/12)+1</f>
        <v>27</v>
      </c>
      <c r="C324">
        <f>IF(A324&lt;=Input!C9*12, Input!C19, 0)</f>
        <v>0</v>
      </c>
      <c r="D324">
        <f>Input!C10*(1+Input!C11/100)^INT((A324-1)/12)</f>
        <v>116147.05849862986</v>
      </c>
      <c r="E324">
        <f>C324-D324</f>
        <v>-116147.05849862986</v>
      </c>
      <c r="F324">
        <f>F323*(1+Input!C13/100/12)+E324</f>
        <v>31371621.992417645</v>
      </c>
      <c r="G324">
        <f>G323*(1+Input!C13/100/12)+IF(A324&gt;Input!C9*12, Input!C19, 0)</f>
        <v>6133055.3960948605</v>
      </c>
    </row>
    <row r="325" spans="1:7">
      <c r="A325">
        <f>A324+1</f>
        <v>324</v>
      </c>
      <c r="B325">
        <f>INT((A325-1)/12)+1</f>
        <v>27</v>
      </c>
      <c r="C325">
        <f>IF(A325&lt;=Input!C9*12, Input!C19, 0)</f>
        <v>0</v>
      </c>
      <c r="D325">
        <f>Input!C10*(1+Input!C11/100)^INT((A325-1)/12)</f>
        <v>116147.05849862986</v>
      </c>
      <c r="E325">
        <f>C325-D325</f>
        <v>-116147.05849862986</v>
      </c>
      <c r="F325">
        <f>F324*(1+Input!C13/100/12)+E325</f>
        <v>31490762.098862149</v>
      </c>
      <c r="G325">
        <f>G324*(1+Input!C13/100/12)+IF(A325&gt;Input!C9*12, Input!C19, 0)</f>
        <v>6232585.4759811535</v>
      </c>
    </row>
    <row r="326" spans="1:7">
      <c r="A326">
        <f>A325+1</f>
        <v>325</v>
      </c>
      <c r="B326">
        <f>INT((A326-1)/12)+1</f>
        <v>28</v>
      </c>
      <c r="C326">
        <f>IF(A326&lt;=Input!C9*12, Input!C19, 0)</f>
        <v>0</v>
      </c>
      <c r="D326">
        <f>Input!C10*(1+Input!C11/100)^INT((A326-1)/12)</f>
        <v>124277.35259353397</v>
      </c>
      <c r="E326">
        <f>C326-D326</f>
        <v>-124277.35259353397</v>
      </c>
      <c r="F326">
        <f>F325*(1+Input!C13/100/12)+E326</f>
        <v>31602665.462010082</v>
      </c>
      <c r="G326">
        <f>G325*(1+Input!C13/100/12)+IF(A326&gt;Input!C9*12, Input!C19, 0)</f>
        <v>6332862.031466594</v>
      </c>
    </row>
    <row r="327" spans="1:7">
      <c r="A327">
        <f>A326+1</f>
        <v>326</v>
      </c>
      <c r="B327">
        <f>INT((A327-1)/12)+1</f>
        <v>28</v>
      </c>
      <c r="C327">
        <f>IF(A327&lt;=Input!C9*12, Input!C19, 0)</f>
        <v>0</v>
      </c>
      <c r="D327">
        <f>Input!C10*(1+Input!C11/100)^INT((A327-1)/12)</f>
        <v>124277.35259353397</v>
      </c>
      <c r="E327">
        <f>C327-D327</f>
        <v>-124277.35259353397</v>
      </c>
      <c r="F327">
        <f>F326*(1+Input!C13/100/12)+E327</f>
        <v>31715408.100381624</v>
      </c>
      <c r="G327">
        <f>G326*(1+Input!C13/100/12)+IF(A327&gt;Input!C9*12, Input!C19, 0)</f>
        <v>6433890.6611181758</v>
      </c>
    </row>
    <row r="328" spans="1:7">
      <c r="A328">
        <f>A327+1</f>
        <v>327</v>
      </c>
      <c r="B328">
        <f>INT((A328-1)/12)+1</f>
        <v>28</v>
      </c>
      <c r="C328">
        <f>IF(A328&lt;=Input!C9*12, Input!C19, 0)</f>
        <v>0</v>
      </c>
      <c r="D328">
        <f>Input!C10*(1+Input!C11/100)^INT((A328-1)/12)</f>
        <v>124277.35259353397</v>
      </c>
      <c r="E328">
        <f>C328-D328</f>
        <v>-124277.35259353397</v>
      </c>
      <c r="F328">
        <f>F327*(1+Input!C13/100/12)+E328</f>
        <v>31828996.308540955</v>
      </c>
      <c r="G328">
        <f>G327*(1+Input!C13/100/12)+IF(A328&gt;Input!C9*12, Input!C19, 0)</f>
        <v>6535677.0054921433</v>
      </c>
    </row>
    <row r="329" spans="1:7">
      <c r="A329">
        <f>A328+1</f>
        <v>328</v>
      </c>
      <c r="B329">
        <f>INT((A329-1)/12)+1</f>
        <v>28</v>
      </c>
      <c r="C329">
        <f>IF(A329&lt;=Input!C9*12, Input!C19, 0)</f>
        <v>0</v>
      </c>
      <c r="D329">
        <f>Input!C10*(1+Input!C11/100)^INT((A329-1)/12)</f>
        <v>124277.35259353397</v>
      </c>
      <c r="E329">
        <f>C329-D329</f>
        <v>-124277.35259353397</v>
      </c>
      <c r="F329">
        <f>F328*(1+Input!C13/100/12)+E329</f>
        <v>31943436.428261481</v>
      </c>
      <c r="G329">
        <f>G328*(1+Input!C13/100/12)+IF(A329&gt;Input!C9*12, Input!C19, 0)</f>
        <v>6638226.7474489156</v>
      </c>
    </row>
    <row r="330" spans="1:7">
      <c r="A330">
        <f>A329+1</f>
        <v>329</v>
      </c>
      <c r="B330">
        <f>INT((A330-1)/12)+1</f>
        <v>28</v>
      </c>
      <c r="C330">
        <f>IF(A330&lt;=Input!C9*12, Input!C19, 0)</f>
        <v>0</v>
      </c>
      <c r="D330">
        <f>Input!C10*(1+Input!C11/100)^INT((A330-1)/12)</f>
        <v>124277.35259353397</v>
      </c>
      <c r="E330">
        <f>C330-D330</f>
        <v>-124277.35259353397</v>
      </c>
      <c r="F330">
        <f>F329*(1+Input!C13/100/12)+E330</f>
        <v>32058734.848879911</v>
      </c>
      <c r="G330">
        <f>G329*(1+Input!C13/100/12)+IF(A330&gt;Input!C9*12, Input!C19, 0)</f>
        <v>6741545.6124703642</v>
      </c>
    </row>
    <row r="331" spans="1:7">
      <c r="A331">
        <f>A330+1</f>
        <v>330</v>
      </c>
      <c r="B331">
        <f>INT((A331-1)/12)+1</f>
        <v>28</v>
      </c>
      <c r="C331">
        <f>IF(A331&lt;=Input!C9*12, Input!C19, 0)</f>
        <v>0</v>
      </c>
      <c r="D331">
        <f>Input!C10*(1+Input!C11/100)^INT((A331-1)/12)</f>
        <v>124277.35259353397</v>
      </c>
      <c r="E331">
        <f>C331-D331</f>
        <v>-124277.35259353397</v>
      </c>
      <c r="F331">
        <f>F330*(1+Input!C13/100/12)+E331</f>
        <v>32174898.007652979</v>
      </c>
      <c r="G331">
        <f>G330*(1+Input!C13/100/12)+IF(A331&gt;Input!C9*12, Input!C19, 0)</f>
        <v>6845639.3689794745</v>
      </c>
    </row>
    <row r="332" spans="1:7">
      <c r="A332">
        <f>A331+1</f>
        <v>331</v>
      </c>
      <c r="B332">
        <f>INT((A332-1)/12)+1</f>
        <v>28</v>
      </c>
      <c r="C332">
        <f>IF(A332&lt;=Input!C9*12, Input!C19, 0)</f>
        <v>0</v>
      </c>
      <c r="D332">
        <f>Input!C10*(1+Input!C11/100)^INT((A332-1)/12)</f>
        <v>124277.35259353397</v>
      </c>
      <c r="E332">
        <f>C332-D332</f>
        <v>-124277.35259353397</v>
      </c>
      <c r="F332">
        <f>F331*(1+Input!C13/100/12)+E332</f>
        <v>32291932.390116844</v>
      </c>
      <c r="G332">
        <f>G331*(1+Input!C13/100/12)+IF(A332&gt;Input!C9*12, Input!C19, 0)</f>
        <v>6950513.8286624029</v>
      </c>
    </row>
    <row r="333" spans="1:7">
      <c r="A333">
        <f>A332+1</f>
        <v>332</v>
      </c>
      <c r="B333">
        <f>INT((A333-1)/12)+1</f>
        <v>28</v>
      </c>
      <c r="C333">
        <f>IF(A333&lt;=Input!C9*12, Input!C19, 0)</f>
        <v>0</v>
      </c>
      <c r="D333">
        <f>Input!C10*(1+Input!C11/100)^INT((A333-1)/12)</f>
        <v>124277.35259353397</v>
      </c>
      <c r="E333">
        <f>C333-D333</f>
        <v>-124277.35259353397</v>
      </c>
      <c r="F333">
        <f>F332*(1+Input!C13/100/12)+E333</f>
        <v>32409844.530449189</v>
      </c>
      <c r="G333">
        <f>G332*(1+Input!C13/100/12)+IF(A333&gt;Input!C9*12, Input!C19, 0)</f>
        <v>7056174.8467929531</v>
      </c>
    </row>
    <row r="334" spans="1:7">
      <c r="A334">
        <f>A333+1</f>
        <v>333</v>
      </c>
      <c r="B334">
        <f>INT((A334-1)/12)+1</f>
        <v>28</v>
      </c>
      <c r="C334">
        <f>IF(A334&lt;=Input!C9*12, Input!C19, 0)</f>
        <v>0</v>
      </c>
      <c r="D334">
        <f>Input!C10*(1+Input!C11/100)^INT((A334-1)/12)</f>
        <v>124277.35259353397</v>
      </c>
      <c r="E334">
        <f>C334-D334</f>
        <v>-124277.35259353397</v>
      </c>
      <c r="F334">
        <f>F333*(1+Input!C13/100/12)+E334</f>
        <v>32528641.011834025</v>
      </c>
      <c r="G334">
        <f>G333*(1+Input!C13/100/12)+IF(A334&gt;Input!C9*12, Input!C19, 0)</f>
        <v>7162628.3225594815</v>
      </c>
    </row>
    <row r="335" spans="1:7">
      <c r="A335">
        <f>A334+1</f>
        <v>334</v>
      </c>
      <c r="B335">
        <f>INT((A335-1)/12)+1</f>
        <v>28</v>
      </c>
      <c r="C335">
        <f>IF(A335&lt;=Input!C9*12, Input!C19, 0)</f>
        <v>0</v>
      </c>
      <c r="D335">
        <f>Input!C10*(1+Input!C11/100)^INT((A335-1)/12)</f>
        <v>124277.35259353397</v>
      </c>
      <c r="E335">
        <f>C335-D335</f>
        <v>-124277.35259353397</v>
      </c>
      <c r="F335">
        <f>F334*(1+Input!C13/100/12)+E335</f>
        <v>32648328.466829248</v>
      </c>
      <c r="G335">
        <f>G334*(1+Input!C13/100/12)+IF(A335&gt;Input!C9*12, Input!C19, 0)</f>
        <v>7269880.1993942596</v>
      </c>
    </row>
    <row r="336" spans="1:7">
      <c r="A336">
        <f>A335+1</f>
        <v>335</v>
      </c>
      <c r="B336">
        <f>INT((A336-1)/12)+1</f>
        <v>28</v>
      </c>
      <c r="C336">
        <f>IF(A336&lt;=Input!C9*12, Input!C19, 0)</f>
        <v>0</v>
      </c>
      <c r="D336">
        <f>Input!C10*(1+Input!C11/100)^INT((A336-1)/12)</f>
        <v>124277.35259353397</v>
      </c>
      <c r="E336">
        <f>C336-D336</f>
        <v>-124277.35259353397</v>
      </c>
      <c r="F336">
        <f>F335*(1+Input!C13/100/12)+E336</f>
        <v>32768913.577736937</v>
      </c>
      <c r="G336">
        <f>G335*(1+Input!C13/100/12)+IF(A336&gt;Input!C9*12, Input!C19, 0)</f>
        <v>7377936.4653052986</v>
      </c>
    </row>
    <row r="337" spans="1:7">
      <c r="A337">
        <f>A336+1</f>
        <v>336</v>
      </c>
      <c r="B337">
        <f>INT((A337-1)/12)+1</f>
        <v>28</v>
      </c>
      <c r="C337">
        <f>IF(A337&lt;=Input!C9*12, Input!C19, 0)</f>
        <v>0</v>
      </c>
      <c r="D337">
        <f>Input!C10*(1+Input!C11/100)^INT((A337-1)/12)</f>
        <v>124277.35259353397</v>
      </c>
      <c r="E337">
        <f>C337-D337</f>
        <v>-124277.35259353397</v>
      </c>
      <c r="F337">
        <f>F336*(1+Input!C13/100/12)+E337</f>
        <v>32890403.076976433</v>
      </c>
      <c r="G337">
        <f>G336*(1+Input!C13/100/12)+IF(A337&gt;Input!C9*12, Input!C19, 0)</f>
        <v>7486803.1532106698</v>
      </c>
    </row>
    <row r="338" spans="1:7">
      <c r="A338">
        <f>A337+1</f>
        <v>337</v>
      </c>
      <c r="B338">
        <f>INT((A338-1)/12)+1</f>
        <v>29</v>
      </c>
      <c r="C338">
        <f>IF(A338&lt;=Input!C9*12, Input!C19, 0)</f>
        <v>0</v>
      </c>
      <c r="D338">
        <f>Input!C10*(1+Input!C11/100)^INT((A338-1)/12)</f>
        <v>132976.76727508134</v>
      </c>
      <c r="E338">
        <f>C338-D338</f>
        <v>-132976.76727508134</v>
      </c>
      <c r="F338">
        <f>F337*(1+Input!C13/100/12)+E338</f>
        <v>33004104.332778677</v>
      </c>
      <c r="G338">
        <f>G337*(1+Input!C13/100/12)+IF(A338&gt;Input!C9*12, Input!C19, 0)</f>
        <v>7596486.3412753325</v>
      </c>
    </row>
    <row r="339" spans="1:7">
      <c r="A339">
        <f>A338+1</f>
        <v>338</v>
      </c>
      <c r="B339">
        <f>INT((A339-1)/12)+1</f>
        <v>29</v>
      </c>
      <c r="C339">
        <f>IF(A339&lt;=Input!C9*12, Input!C19, 0)</f>
        <v>0</v>
      </c>
      <c r="D339">
        <f>Input!C10*(1+Input!C11/100)^INT((A339-1)/12)</f>
        <v>132976.76727508134</v>
      </c>
      <c r="E339">
        <f>C339-D339</f>
        <v>-132976.76727508134</v>
      </c>
      <c r="F339">
        <f>F338*(1+Input!C13/100/12)+E339</f>
        <v>33118658.347999439</v>
      </c>
      <c r="G339">
        <f>G338*(1+Input!C13/100/12)+IF(A339&gt;Input!C9*12, Input!C19, 0)</f>
        <v>7706992.1532504801</v>
      </c>
    </row>
    <row r="340" spans="1:7">
      <c r="A340">
        <f>A339+1</f>
        <v>339</v>
      </c>
      <c r="B340">
        <f>INT((A340-1)/12)+1</f>
        <v>29</v>
      </c>
      <c r="C340">
        <f>IF(A340&lt;=Input!C9*12, Input!C19, 0)</f>
        <v>0</v>
      </c>
      <c r="D340">
        <f>Input!C10*(1+Input!C11/100)^INT((A340-1)/12)</f>
        <v>132976.76727508134</v>
      </c>
      <c r="E340">
        <f>C340-D340</f>
        <v>-132976.76727508134</v>
      </c>
      <c r="F340">
        <f>F339*(1+Input!C13/100/12)+E340</f>
        <v>33234071.518334355</v>
      </c>
      <c r="G340">
        <f>G339*(1+Input!C13/100/12)+IF(A340&gt;Input!C9*12, Input!C19, 0)</f>
        <v>7818326.7588154413</v>
      </c>
    </row>
    <row r="341" spans="1:7">
      <c r="A341">
        <f>A340+1</f>
        <v>340</v>
      </c>
      <c r="B341">
        <f>INT((A341-1)/12)+1</f>
        <v>29</v>
      </c>
      <c r="C341">
        <f>IF(A341&lt;=Input!C9*12, Input!C19, 0)</f>
        <v>0</v>
      </c>
      <c r="D341">
        <f>Input!C10*(1+Input!C11/100)^INT((A341-1)/12)</f>
        <v>132976.76727508134</v>
      </c>
      <c r="E341">
        <f>C341-D341</f>
        <v>-132976.76727508134</v>
      </c>
      <c r="F341">
        <f>F340*(1+Input!C13/100/12)+E341</f>
        <v>33350350.287446786</v>
      </c>
      <c r="G341">
        <f>G340*(1+Input!C13/100/12)+IF(A341&gt;Input!C9*12, Input!C19, 0)</f>
        <v>7930496.3739221394</v>
      </c>
    </row>
    <row r="342" spans="1:7">
      <c r="A342">
        <f>A341+1</f>
        <v>341</v>
      </c>
      <c r="B342">
        <f>INT((A342-1)/12)+1</f>
        <v>29</v>
      </c>
      <c r="C342">
        <f>IF(A342&lt;=Input!C9*12, Input!C19, 0)</f>
        <v>0</v>
      </c>
      <c r="D342">
        <f>Input!C10*(1+Input!C11/100)^INT((A342-1)/12)</f>
        <v>132976.76727508134</v>
      </c>
      <c r="E342">
        <f>C342-D342</f>
        <v>-132976.76727508134</v>
      </c>
      <c r="F342">
        <f>F341*(1+Input!C13/100/12)+E342</f>
        <v>33467501.147327557</v>
      </c>
      <c r="G342">
        <f>G341*(1+Input!C13/100/12)+IF(A342&gt;Input!C9*12, Input!C19, 0)</f>
        <v>8043507.2611421384</v>
      </c>
    </row>
    <row r="343" spans="1:7">
      <c r="A343">
        <f>A342+1</f>
        <v>342</v>
      </c>
      <c r="B343">
        <f>INT((A343-1)/12)+1</f>
        <v>29</v>
      </c>
      <c r="C343">
        <f>IF(A343&lt;=Input!C9*12, Input!C19, 0)</f>
        <v>0</v>
      </c>
      <c r="D343">
        <f>Input!C10*(1+Input!C11/100)^INT((A343-1)/12)</f>
        <v>132976.76727508134</v>
      </c>
      <c r="E343">
        <f>C343-D343</f>
        <v>-132976.76727508134</v>
      </c>
      <c r="F343">
        <f>F342*(1+Input!C13/100/12)+E343</f>
        <v>33585530.638657436</v>
      </c>
      <c r="G343">
        <f>G342*(1+Input!C13/100/12)+IF(A343&gt;Input!C9*12, Input!C19, 0)</f>
        <v>8157365.7300162874</v>
      </c>
    </row>
    <row r="344" spans="1:7">
      <c r="A344">
        <f>A343+1</f>
        <v>343</v>
      </c>
      <c r="B344">
        <f>INT((A344-1)/12)+1</f>
        <v>29</v>
      </c>
      <c r="C344">
        <f>IF(A344&lt;=Input!C9*12, Input!C19, 0)</f>
        <v>0</v>
      </c>
      <c r="D344">
        <f>Input!C10*(1+Input!C11/100)^INT((A344-1)/12)</f>
        <v>132976.76727508134</v>
      </c>
      <c r="E344">
        <f>C344-D344</f>
        <v>-132976.76727508134</v>
      </c>
      <c r="F344">
        <f>F343*(1+Input!C13/100/12)+E344</f>
        <v>33704445.351172291</v>
      </c>
      <c r="G344">
        <f>G343*(1+Input!C13/100/12)+IF(A344&gt;Input!C9*12, Input!C19, 0)</f>
        <v>8272078.1374069918</v>
      </c>
    </row>
    <row r="345" spans="1:7">
      <c r="A345">
        <f>A344+1</f>
        <v>344</v>
      </c>
      <c r="B345">
        <f>INT((A345-1)/12)+1</f>
        <v>29</v>
      </c>
      <c r="C345">
        <f>IF(A345&lt;=Input!C9*12, Input!C19, 0)</f>
        <v>0</v>
      </c>
      <c r="D345">
        <f>Input!C10*(1+Input!C11/100)^INT((A345-1)/12)</f>
        <v>132976.76727508134</v>
      </c>
      <c r="E345">
        <f>C345-D345</f>
        <v>-132976.76727508134</v>
      </c>
      <c r="F345">
        <f>F344*(1+Input!C13/100/12)+E345</f>
        <v>33824251.924031004</v>
      </c>
      <c r="G345">
        <f>G344*(1+Input!C13/100/12)+IF(A345&gt;Input!C9*12, Input!C19, 0)</f>
        <v>8387650.887853127</v>
      </c>
    </row>
    <row r="346" spans="1:7">
      <c r="A346">
        <f>A345+1</f>
        <v>345</v>
      </c>
      <c r="B346">
        <f>INT((A346-1)/12)+1</f>
        <v>29</v>
      </c>
      <c r="C346">
        <f>IF(A346&lt;=Input!C9*12, Input!C19, 0)</f>
        <v>0</v>
      </c>
      <c r="D346">
        <f>Input!C10*(1+Input!C11/100)^INT((A346-1)/12)</f>
        <v>132976.76727508134</v>
      </c>
      <c r="E346">
        <f>C346-D346</f>
        <v>-132976.76727508134</v>
      </c>
      <c r="F346">
        <f>F345*(1+Input!C13/100/12)+E346</f>
        <v>33944957.046186157</v>
      </c>
      <c r="G346">
        <f>G345*(1+Input!C13/100/12)+IF(A346&gt;Input!C9*12, Input!C19, 0)</f>
        <v>8504090.4339276068</v>
      </c>
    </row>
    <row r="347" spans="1:7">
      <c r="A347">
        <f>A346+1</f>
        <v>346</v>
      </c>
      <c r="B347">
        <f>INT((A347-1)/12)+1</f>
        <v>29</v>
      </c>
      <c r="C347">
        <f>IF(A347&lt;=Input!C9*12, Input!C19, 0)</f>
        <v>0</v>
      </c>
      <c r="D347">
        <f>Input!C10*(1+Input!C11/100)^INT((A347-1)/12)</f>
        <v>132976.76727508134</v>
      </c>
      <c r="E347">
        <f>C347-D347</f>
        <v>-132976.76727508134</v>
      </c>
      <c r="F347">
        <f>F346*(1+Input!C13/100/12)+E347</f>
        <v>34066567.456757478</v>
      </c>
      <c r="G347">
        <f>G346*(1+Input!C13/100/12)+IF(A347&gt;Input!C9*12, Input!C19, 0)</f>
        <v>8621403.2765976451</v>
      </c>
    </row>
    <row r="348" spans="1:7">
      <c r="A348">
        <f>A347+1</f>
        <v>347</v>
      </c>
      <c r="B348">
        <f>INT((A348-1)/12)+1</f>
        <v>29</v>
      </c>
      <c r="C348">
        <f>IF(A348&lt;=Input!C9*12, Input!C19, 0)</f>
        <v>0</v>
      </c>
      <c r="D348">
        <f>Input!C10*(1+Input!C11/100)^INT((A348-1)/12)</f>
        <v>132976.76727508134</v>
      </c>
      <c r="E348">
        <f>C348-D348</f>
        <v>-132976.76727508134</v>
      </c>
      <c r="F348">
        <f>F347*(1+Input!C13/100/12)+E348</f>
        <v>34189089.945408083</v>
      </c>
      <c r="G348">
        <f>G347*(1+Input!C13/100/12)+IF(A348&gt;Input!C9*12, Input!C19, 0)</f>
        <v>8739595.9655877091</v>
      </c>
    </row>
    <row r="349" spans="1:7">
      <c r="A349">
        <f>A348+1</f>
        <v>348</v>
      </c>
      <c r="B349">
        <f>INT((A349-1)/12)+1</f>
        <v>29</v>
      </c>
      <c r="C349">
        <f>IF(A349&lt;=Input!C9*12, Input!C19, 0)</f>
        <v>0</v>
      </c>
      <c r="D349">
        <f>Input!C10*(1+Input!C11/100)^INT((A349-1)/12)</f>
        <v>132976.76727508134</v>
      </c>
      <c r="E349">
        <f>C349-D349</f>
        <v>-132976.76727508134</v>
      </c>
      <c r="F349">
        <f>F348*(1+Input!C13/100/12)+E349</f>
        <v>34312531.352723569</v>
      </c>
      <c r="G349">
        <f>G348*(1+Input!C13/100/12)+IF(A349&gt;Input!C9*12, Input!C19, 0)</f>
        <v>8858675.0997451991</v>
      </c>
    </row>
    <row r="350" spans="1:7">
      <c r="A350">
        <f>A349+1</f>
        <v>349</v>
      </c>
      <c r="B350">
        <f>INT((A350-1)/12)+1</f>
        <v>30</v>
      </c>
      <c r="C350">
        <f>IF(A350&lt;=Input!C9*12, Input!C19, 0)</f>
        <v>0</v>
      </c>
      <c r="D350">
        <f>Input!C10*(1+Input!C11/100)^INT((A350-1)/12)</f>
        <v>142285.14098433702</v>
      </c>
      <c r="E350">
        <f>C350-D350</f>
        <v>-142285.14098433702</v>
      </c>
      <c r="F350">
        <f>F349*(1+Input!C13/100/12)+E350</f>
        <v>34427590.196884662</v>
      </c>
      <c r="G350">
        <f>G349*(1+Input!C13/100/12)+IF(A350&gt;Input!C9*12, Input!C19, 0)</f>
        <v>8978647.3274088707</v>
      </c>
    </row>
    <row r="351" spans="1:7">
      <c r="A351">
        <f>A350+1</f>
        <v>350</v>
      </c>
      <c r="B351">
        <f>INT((A351-1)/12)+1</f>
        <v>30</v>
      </c>
      <c r="C351">
        <f>IF(A351&lt;=Input!C9*12, Input!C19, 0)</f>
        <v>0</v>
      </c>
      <c r="D351">
        <f>Input!C10*(1+Input!C11/100)^INT((A351-1)/12)</f>
        <v>142285.14098433702</v>
      </c>
      <c r="E351">
        <f>C351-D351</f>
        <v>-142285.14098433702</v>
      </c>
      <c r="F351">
        <f>F350*(1+Input!C13/100/12)+E351</f>
        <v>34543511.982376963</v>
      </c>
      <c r="G351">
        <f>G350*(1+Input!C13/100/12)+IF(A351&gt;Input!C9*12, Input!C19, 0)</f>
        <v>9099519.3467800189</v>
      </c>
    </row>
    <row r="352" spans="1:7">
      <c r="A352">
        <f>A351+1</f>
        <v>351</v>
      </c>
      <c r="B352">
        <f>INT((A352-1)/12)+1</f>
        <v>30</v>
      </c>
      <c r="C352">
        <f>IF(A352&lt;=Input!C9*12, Input!C19, 0)</f>
        <v>0</v>
      </c>
      <c r="D352">
        <f>Input!C10*(1+Input!C11/100)^INT((A352-1)/12)</f>
        <v>142285.14098433702</v>
      </c>
      <c r="E352">
        <f>C352-D352</f>
        <v>-142285.14098433702</v>
      </c>
      <c r="F352">
        <f>F351*(1+Input!C13/100/12)+E352</f>
        <v>34660303.181260459</v>
      </c>
      <c r="G352">
        <f>G351*(1+Input!C13/100/12)+IF(A352&gt;Input!C9*12, Input!C19, 0)</f>
        <v>9221297.9062964506</v>
      </c>
    </row>
    <row r="353" spans="1:7">
      <c r="A353">
        <f>A352+1</f>
        <v>352</v>
      </c>
      <c r="B353">
        <f>INT((A353-1)/12)+1</f>
        <v>30</v>
      </c>
      <c r="C353">
        <f>IF(A353&lt;=Input!C9*12, Input!C19, 0)</f>
        <v>0</v>
      </c>
      <c r="D353">
        <f>Input!C10*(1+Input!C11/100)^INT((A353-1)/12)</f>
        <v>142285.14098433702</v>
      </c>
      <c r="E353">
        <f>C353-D353</f>
        <v>-142285.14098433702</v>
      </c>
      <c r="F353">
        <f>F352*(1+Input!C13/100/12)+E353</f>
        <v>34777970.314135581</v>
      </c>
      <c r="G353">
        <f>G352*(1+Input!C13/100/12)+IF(A353&gt;Input!C9*12, Input!C19, 0)</f>
        <v>9343989.8050092552</v>
      </c>
    </row>
    <row r="354" spans="1:7">
      <c r="A354">
        <f>A353+1</f>
        <v>353</v>
      </c>
      <c r="B354">
        <f>INT((A354-1)/12)+1</f>
        <v>30</v>
      </c>
      <c r="C354">
        <f>IF(A354&lt;=Input!C9*12, Input!C19, 0)</f>
        <v>0</v>
      </c>
      <c r="D354">
        <f>Input!C10*(1+Input!C11/100)^INT((A354-1)/12)</f>
        <v>142285.14098433702</v>
      </c>
      <c r="E354">
        <f>C354-D354</f>
        <v>-142285.14098433702</v>
      </c>
      <c r="F354">
        <f>F353*(1+Input!C13/100/12)+E354</f>
        <v>34896519.950507268</v>
      </c>
      <c r="G354">
        <f>G353*(1+Input!C13/100/12)+IF(A354&gt;Input!C9*12, Input!C19, 0)</f>
        <v>9467601.8929624055</v>
      </c>
    </row>
    <row r="355" spans="1:7">
      <c r="A355">
        <f>A354+1</f>
        <v>354</v>
      </c>
      <c r="B355">
        <f>INT((A355-1)/12)+1</f>
        <v>30</v>
      </c>
      <c r="C355">
        <f>IF(A355&lt;=Input!C9*12, Input!C19, 0)</f>
        <v>0</v>
      </c>
      <c r="D355">
        <f>Input!C10*(1+Input!C11/100)^INT((A355-1)/12)</f>
        <v>142285.14098433702</v>
      </c>
      <c r="E355">
        <f>C355-D355</f>
        <v>-142285.14098433702</v>
      </c>
      <c r="F355">
        <f>F354*(1+Input!C13/100/12)+E355</f>
        <v>35015958.709151737</v>
      </c>
      <c r="G355">
        <f>G354*(1+Input!C13/100/12)+IF(A355&gt;Input!C9*12, Input!C19, 0)</f>
        <v>9592141.0715752058</v>
      </c>
    </row>
    <row r="356" spans="1:7">
      <c r="A356">
        <f>A355+1</f>
        <v>355</v>
      </c>
      <c r="B356">
        <f>INT((A356-1)/12)+1</f>
        <v>30</v>
      </c>
      <c r="C356">
        <f>IF(A356&lt;=Input!C9*12, Input!C19, 0)</f>
        <v>0</v>
      </c>
      <c r="D356">
        <f>Input!C10*(1+Input!C11/100)^INT((A356-1)/12)</f>
        <v>142285.14098433702</v>
      </c>
      <c r="E356">
        <f>C356-D356</f>
        <v>-142285.14098433702</v>
      </c>
      <c r="F356">
        <f>F355*(1+Input!C13/100/12)+E356</f>
        <v>35136293.25848604</v>
      </c>
      <c r="G356">
        <f>G355*(1+Input!C13/100/12)+IF(A356&gt;Input!C9*12, Input!C19, 0)</f>
        <v>9717614.2940276023</v>
      </c>
    </row>
    <row r="357" spans="1:7">
      <c r="A357">
        <f>A356+1</f>
        <v>356</v>
      </c>
      <c r="B357">
        <f>INT((A357-1)/12)+1</f>
        <v>30</v>
      </c>
      <c r="C357">
        <f>IF(A357&lt;=Input!C9*12, Input!C19, 0)</f>
        <v>0</v>
      </c>
      <c r="D357">
        <f>Input!C10*(1+Input!C11/100)^INT((A357-1)/12)</f>
        <v>142285.14098433702</v>
      </c>
      <c r="E357">
        <f>C357-D357</f>
        <v>-142285.14098433702</v>
      </c>
      <c r="F357">
        <f>F356*(1+Input!C13/100/12)+E357</f>
        <v>35257530.316940352</v>
      </c>
      <c r="G357">
        <f>G356*(1+Input!C13/100/12)+IF(A357&gt;Input!C9*12, Input!C19, 0)</f>
        <v>9844028.5656483918</v>
      </c>
    </row>
    <row r="358" spans="1:7">
      <c r="A358">
        <f>A357+1</f>
        <v>357</v>
      </c>
      <c r="B358">
        <f>INT((A358-1)/12)+1</f>
        <v>30</v>
      </c>
      <c r="C358">
        <f>IF(A358&lt;=Input!C9*12, Input!C19, 0)</f>
        <v>0</v>
      </c>
      <c r="D358">
        <f>Input!C10*(1+Input!C11/100)^INT((A358-1)/12)</f>
        <v>142285.14098433702</v>
      </c>
      <c r="E358">
        <f>C358-D358</f>
        <v>-142285.14098433702</v>
      </c>
      <c r="F358">
        <f>F357*(1+Input!C13/100/12)+E358</f>
        <v>35379676.653333075</v>
      </c>
      <c r="G358">
        <f>G357*(1+Input!C13/100/12)+IF(A358&gt;Input!C9*12, Input!C19, 0)</f>
        <v>9971390.9443063363</v>
      </c>
    </row>
    <row r="359" spans="1:7">
      <c r="A359">
        <f>A358+1</f>
        <v>358</v>
      </c>
      <c r="B359">
        <f>INT((A359-1)/12)+1</f>
        <v>30</v>
      </c>
      <c r="C359">
        <f>IF(A359&lt;=Input!C9*12, Input!C19, 0)</f>
        <v>0</v>
      </c>
      <c r="D359">
        <f>Input!C10*(1+Input!C11/100)^INT((A359-1)/12)</f>
        <v>142285.14098433702</v>
      </c>
      <c r="E359">
        <f>C359-D359</f>
        <v>-142285.14098433702</v>
      </c>
      <c r="F359">
        <f>F358*(1+Input!C13/100/12)+E359</f>
        <v>35502739.087248743</v>
      </c>
      <c r="G359">
        <f>G358*(1+Input!C13/100/12)+IF(A359&gt;Input!C9*12, Input!C19, 0)</f>
        <v>10099708.540804215</v>
      </c>
    </row>
    <row r="360" spans="1:7">
      <c r="A360">
        <f>A359+1</f>
        <v>359</v>
      </c>
      <c r="B360">
        <f>INT((A360-1)/12)+1</f>
        <v>30</v>
      </c>
      <c r="C360">
        <f>IF(A360&lt;=Input!C9*12, Input!C19, 0)</f>
        <v>0</v>
      </c>
      <c r="D360">
        <f>Input!C10*(1+Input!C11/100)^INT((A360-1)/12)</f>
        <v>142285.14098433702</v>
      </c>
      <c r="E360">
        <f>C360-D360</f>
        <v>-142285.14098433702</v>
      </c>
      <c r="F360">
        <f>F359*(1+Input!C13/100/12)+E360</f>
        <v>35626724.489418775</v>
      </c>
      <c r="G360">
        <f>G359*(1+Input!C13/100/12)+IF(A360&gt;Input!C9*12, Input!C19, 0)</f>
        <v>10228988.519275827</v>
      </c>
    </row>
    <row r="361" spans="1:7">
      <c r="A361">
        <f>A360+1</f>
        <v>360</v>
      </c>
      <c r="B361">
        <f>INT((A361-1)/12)+1</f>
        <v>30</v>
      </c>
      <c r="C361">
        <f>IF(A361&lt;=Input!C9*12, Input!C19, 0)</f>
        <v>0</v>
      </c>
      <c r="D361">
        <f>Input!C10*(1+Input!C11/100)^INT((A361-1)/12)</f>
        <v>142285.14098433702</v>
      </c>
      <c r="E361">
        <f>C361-D361</f>
        <v>-142285.14098433702</v>
      </c>
      <c r="F361">
        <f>F360*(1+Input!C13/100/12)+E361</f>
        <v>35751639.782105081</v>
      </c>
      <c r="G361">
        <f>G360*(1+Input!C13/100/12)+IF(A361&gt;Input!C9*12, Input!C19, 0)</f>
        <v>10359238.097585978</v>
      </c>
    </row>
    <row r="362" spans="1:7">
      <c r="A362">
        <f>A361+1</f>
        <v>361</v>
      </c>
      <c r="B362">
        <f>INT((A362-1)/12)+1</f>
        <v>31</v>
      </c>
      <c r="C362">
        <f>IF(A362&lt;=Input!C9*12, Input!C19, 0)</f>
        <v>0</v>
      </c>
      <c r="D362">
        <f>Input!C10*(1+Input!C11/100)^INT((A362-1)/12)</f>
        <v>152245.10085324061</v>
      </c>
      <c r="E362">
        <f>C362-D362</f>
        <v>-152245.10085324061</v>
      </c>
      <c r="F362">
        <f>F361*(1+Input!C13/100/12)+E362</f>
        <v>35867531.979617625</v>
      </c>
      <c r="G362">
        <f>G361*(1+Input!C13/100/12)+IF(A362&gt;Input!C9*12, Input!C19, 0)</f>
        <v>10490464.547733454</v>
      </c>
    </row>
    <row r="363" spans="1:7">
      <c r="A363">
        <f>A362+1</f>
        <v>362</v>
      </c>
      <c r="B363">
        <f>INT((A363-1)/12)+1</f>
        <v>31</v>
      </c>
      <c r="C363">
        <f>IF(A363&lt;=Input!C9*12, Input!C19, 0)</f>
        <v>0</v>
      </c>
      <c r="D363">
        <f>Input!C10*(1+Input!C11/100)^INT((A363-1)/12)</f>
        <v>152245.10085324061</v>
      </c>
      <c r="E363">
        <f>C363-D363</f>
        <v>-152245.10085324061</v>
      </c>
      <c r="F363">
        <f>F362*(1+Input!C13/100/12)+E363</f>
        <v>35984293.368611515</v>
      </c>
      <c r="G363">
        <f>G362*(1+Input!C13/100/12)+IF(A363&gt;Input!C9*12, Input!C19, 0)</f>
        <v>10622675.196257036</v>
      </c>
    </row>
    <row r="364" spans="1:7">
      <c r="A364">
        <f>A363+1</f>
        <v>363</v>
      </c>
      <c r="B364">
        <f>INT((A364-1)/12)+1</f>
        <v>31</v>
      </c>
      <c r="C364">
        <f>IF(A364&lt;=Input!C9*12, Input!C19, 0)</f>
        <v>0</v>
      </c>
      <c r="D364">
        <f>Input!C10*(1+Input!C11/100)^INT((A364-1)/12)</f>
        <v>152245.10085324061</v>
      </c>
      <c r="E364">
        <f>C364-D364</f>
        <v>-152245.10085324061</v>
      </c>
      <c r="F364">
        <f>F363*(1+Input!C13/100/12)+E364</f>
        <v>36101930.468022861</v>
      </c>
      <c r="G364">
        <f>G363*(1+Input!C13/100/12)+IF(A364&gt;Input!C9*12, Input!C19, 0)</f>
        <v>10755877.424644547</v>
      </c>
    </row>
    <row r="365" spans="1:7">
      <c r="A365">
        <f>A364+1</f>
        <v>364</v>
      </c>
      <c r="B365">
        <f>INT((A365-1)/12)+1</f>
        <v>31</v>
      </c>
      <c r="C365">
        <f>IF(A365&lt;=Input!C9*12, Input!C19, 0)</f>
        <v>0</v>
      </c>
      <c r="D365">
        <f>Input!C10*(1+Input!C11/100)^INT((A365-1)/12)</f>
        <v>152245.10085324061</v>
      </c>
      <c r="E365">
        <f>C365-D365</f>
        <v>-152245.10085324061</v>
      </c>
      <c r="F365">
        <f>F364*(1+Input!C13/100/12)+E365</f>
        <v>36220449.84567979</v>
      </c>
      <c r="G365">
        <f>G364*(1+Input!C13/100/12)+IF(A365&gt;Input!C9*12, Input!C19, 0)</f>
        <v>10890078.669744963</v>
      </c>
    </row>
    <row r="366" spans="1:7">
      <c r="A366">
        <f>A365+1</f>
        <v>365</v>
      </c>
      <c r="B366">
        <f>INT((A366-1)/12)+1</f>
        <v>31</v>
      </c>
      <c r="C366">
        <f>IF(A366&lt;=Input!C9*12, Input!C19, 0)</f>
        <v>0</v>
      </c>
      <c r="D366">
        <f>Input!C10*(1+Input!C11/100)^INT((A366-1)/12)</f>
        <v>152245.10085324061</v>
      </c>
      <c r="E366">
        <f>C366-D366</f>
        <v>-152245.10085324061</v>
      </c>
      <c r="F366">
        <f>F365*(1+Input!C13/100/12)+E366</f>
        <v>36339858.118669145</v>
      </c>
      <c r="G366">
        <f>G365*(1+Input!C13/100/12)+IF(A366&gt;Input!C9*12, Input!C19, 0)</f>
        <v>11025286.424183631</v>
      </c>
    </row>
    <row r="367" spans="1:7">
      <c r="A367">
        <f>A366+1</f>
        <v>366</v>
      </c>
      <c r="B367">
        <f>INT((A367-1)/12)+1</f>
        <v>31</v>
      </c>
      <c r="C367">
        <f>IF(A367&lt;=Input!C9*12, Input!C19, 0)</f>
        <v>0</v>
      </c>
      <c r="D367">
        <f>Input!C10*(1+Input!C11/100)^INT((A367-1)/12)</f>
        <v>152245.10085324061</v>
      </c>
      <c r="E367">
        <f>C367-D367</f>
        <v>-152245.10085324061</v>
      </c>
      <c r="F367">
        <f>F366*(1+Input!C13/100/12)+E367</f>
        <v>36460161.953705922</v>
      </c>
      <c r="G367">
        <f>G366*(1+Input!C13/100/12)+IF(A367&gt;Input!C9*12, Input!C19, 0)</f>
        <v>11161508.236780591</v>
      </c>
    </row>
    <row r="368" spans="1:7">
      <c r="A368">
        <f>A367+1</f>
        <v>367</v>
      </c>
      <c r="B368">
        <f>INT((A368-1)/12)+1</f>
        <v>31</v>
      </c>
      <c r="C368">
        <f>IF(A368&lt;=Input!C9*12, Input!C19, 0)</f>
        <v>0</v>
      </c>
      <c r="D368">
        <f>Input!C10*(1+Input!C11/100)^INT((A368-1)/12)</f>
        <v>152245.10085324061</v>
      </c>
      <c r="E368">
        <f>C368-D368</f>
        <v>-152245.10085324061</v>
      </c>
      <c r="F368">
        <f>F367*(1+Input!C13/100/12)+E368</f>
        <v>36581368.067505479</v>
      </c>
      <c r="G368">
        <f>G367*(1+Input!C13/100/12)+IF(A368&gt;Input!C9*12, Input!C19, 0)</f>
        <v>11298751.712972028</v>
      </c>
    </row>
    <row r="369" spans="1:7">
      <c r="A369">
        <f>A368+1</f>
        <v>368</v>
      </c>
      <c r="B369">
        <f>INT((A369-1)/12)+1</f>
        <v>31</v>
      </c>
      <c r="C369">
        <f>IF(A369&lt;=Input!C9*12, Input!C19, 0)</f>
        <v>0</v>
      </c>
      <c r="D369">
        <f>Input!C10*(1+Input!C11/100)^INT((A369-1)/12)</f>
        <v>152245.10085324061</v>
      </c>
      <c r="E369">
        <f>C369-D369</f>
        <v>-152245.10085324061</v>
      </c>
      <c r="F369">
        <f>F368*(1+Input!C13/100/12)+E369</f>
        <v>36703483.227158532</v>
      </c>
      <c r="G369">
        <f>G368*(1+Input!C13/100/12)+IF(A369&gt;Input!C9*12, Input!C19, 0)</f>
        <v>11437024.515234901</v>
      </c>
    </row>
    <row r="370" spans="1:7">
      <c r="A370">
        <f>A369+1</f>
        <v>369</v>
      </c>
      <c r="B370">
        <f>INT((A370-1)/12)+1</f>
        <v>31</v>
      </c>
      <c r="C370">
        <f>IF(A370&lt;=Input!C9*12, Input!C19, 0)</f>
        <v>0</v>
      </c>
      <c r="D370">
        <f>Input!C10*(1+Input!C11/100)^INT((A370-1)/12)</f>
        <v>152245.10085324061</v>
      </c>
      <c r="E370">
        <f>C370-D370</f>
        <v>-152245.10085324061</v>
      </c>
      <c r="F370">
        <f>F369*(1+Input!C13/100/12)+E370</f>
        <v>36826514.250508979</v>
      </c>
      <c r="G370">
        <f>G369*(1+Input!C13/100/12)+IF(A370&gt;Input!C9*12, Input!C19, 0)</f>
        <v>11576334.363514744</v>
      </c>
    </row>
    <row r="371" spans="1:7">
      <c r="A371">
        <f>A370+1</f>
        <v>370</v>
      </c>
      <c r="B371">
        <f>INT((A371-1)/12)+1</f>
        <v>31</v>
      </c>
      <c r="C371">
        <f>IF(A371&lt;=Input!C9*12, Input!C19, 0)</f>
        <v>0</v>
      </c>
      <c r="D371">
        <f>Input!C10*(1+Input!C11/100)^INT((A371-1)/12)</f>
        <v>152245.10085324061</v>
      </c>
      <c r="E371">
        <f>C371-D371</f>
        <v>-152245.10085324061</v>
      </c>
      <c r="F371">
        <f>F370*(1+Input!C13/100/12)+E371</f>
        <v>36950468.006534554</v>
      </c>
      <c r="G371">
        <f>G370*(1+Input!C13/100/12)+IF(A371&gt;Input!C9*12, Input!C19, 0)</f>
        <v>11716689.035656687</v>
      </c>
    </row>
    <row r="372" spans="1:7">
      <c r="A372">
        <f>A371+1</f>
        <v>371</v>
      </c>
      <c r="B372">
        <f>INT((A372-1)/12)+1</f>
        <v>31</v>
      </c>
      <c r="C372">
        <f>IF(A372&lt;=Input!C9*12, Input!C19, 0)</f>
        <v>0</v>
      </c>
      <c r="D372">
        <f>Input!C10*(1+Input!C11/100)^INT((A372-1)/12)</f>
        <v>152245.10085324061</v>
      </c>
      <c r="E372">
        <f>C372-D372</f>
        <v>-152245.10085324061</v>
      </c>
      <c r="F372">
        <f>F371*(1+Input!C13/100/12)+E372</f>
        <v>37075351.41573032</v>
      </c>
      <c r="G372">
        <f>G371*(1+Input!C13/100/12)+IF(A372&gt;Input!C9*12, Input!C19, 0)</f>
        <v>11858096.367839694</v>
      </c>
    </row>
    <row r="373" spans="1:7">
      <c r="A373">
        <f>A372+1</f>
        <v>372</v>
      </c>
      <c r="B373">
        <f>INT((A373-1)/12)+1</f>
        <v>31</v>
      </c>
      <c r="C373">
        <f>IF(A373&lt;=Input!C9*12, Input!C19, 0)</f>
        <v>0</v>
      </c>
      <c r="D373">
        <f>Input!C10*(1+Input!C11/100)^INT((A373-1)/12)</f>
        <v>152245.10085324061</v>
      </c>
      <c r="E373">
        <f>C373-D373</f>
        <v>-152245.10085324061</v>
      </c>
      <c r="F373">
        <f>F372*(1+Input!C13/100/12)+E373</f>
        <v>37201171.450495057</v>
      </c>
      <c r="G373">
        <f>G372*(1+Input!C13/100/12)+IF(A373&gt;Input!C9*12, Input!C19, 0)</f>
        <v>12000564.255014073</v>
      </c>
    </row>
    <row r="374" spans="1:7">
      <c r="A374">
        <f>A373+1</f>
        <v>373</v>
      </c>
      <c r="B374">
        <f>INT((A374-1)/12)+1</f>
        <v>32</v>
      </c>
      <c r="C374">
        <f>IF(A374&lt;=Input!C9*12, Input!C19, 0)</f>
        <v>0</v>
      </c>
      <c r="D374">
        <f>Input!C10*(1+Input!C11/100)^INT((A374-1)/12)</f>
        <v>162902.2579129675</v>
      </c>
      <c r="E374">
        <f>C374-D374</f>
        <v>-162902.2579129675</v>
      </c>
      <c r="F374">
        <f>F373*(1+Input!C13/100/12)+E374</f>
        <v>37317277.978460804</v>
      </c>
      <c r="G374">
        <f>G373*(1+Input!C13/100/12)+IF(A374&gt;Input!C9*12, Input!C19, 0)</f>
        <v>12144100.65134226</v>
      </c>
    </row>
    <row r="375" spans="1:7">
      <c r="A375">
        <f>A374+1</f>
        <v>374</v>
      </c>
      <c r="B375">
        <f>INT((A375-1)/12)+1</f>
        <v>32</v>
      </c>
      <c r="C375">
        <f>IF(A375&lt;=Input!C9*12, Input!C19, 0)</f>
        <v>0</v>
      </c>
      <c r="D375">
        <f>Input!C10*(1+Input!C11/100)^INT((A375-1)/12)</f>
        <v>162902.2579129675</v>
      </c>
      <c r="E375">
        <f>C375-D375</f>
        <v>-162902.2579129675</v>
      </c>
      <c r="F375">
        <f>F374*(1+Input!C13/100/12)+E375</f>
        <v>37434255.30538629</v>
      </c>
      <c r="G375">
        <f>G374*(1+Input!C13/100/12)+IF(A375&gt;Input!C9*12, Input!C19, 0)</f>
        <v>12288713.570642909</v>
      </c>
    </row>
    <row r="376" spans="1:7">
      <c r="A376">
        <f>A375+1</f>
        <v>375</v>
      </c>
      <c r="B376">
        <f>INT((A376-1)/12)+1</f>
        <v>32</v>
      </c>
      <c r="C376">
        <f>IF(A376&lt;=Input!C9*12, Input!C19, 0)</f>
        <v>0</v>
      </c>
      <c r="D376">
        <f>Input!C10*(1+Input!C11/100)^INT((A376-1)/12)</f>
        <v>162902.2579129675</v>
      </c>
      <c r="E376">
        <f>C376-D376</f>
        <v>-162902.2579129675</v>
      </c>
      <c r="F376">
        <f>F375*(1+Input!C13/100/12)+E376</f>
        <v>37552109.962263718</v>
      </c>
      <c r="G376">
        <f>G375*(1+Input!C13/100/12)+IF(A376&gt;Input!C9*12, Input!C19, 0)</f>
        <v>12434411.086838312</v>
      </c>
    </row>
    <row r="377" spans="1:7">
      <c r="A377">
        <f>A376+1</f>
        <v>376</v>
      </c>
      <c r="B377">
        <f>INT((A377-1)/12)+1</f>
        <v>32</v>
      </c>
      <c r="C377">
        <f>IF(A377&lt;=Input!C9*12, Input!C19, 0)</f>
        <v>0</v>
      </c>
      <c r="D377">
        <f>Input!C10*(1+Input!C11/100)^INT((A377-1)/12)</f>
        <v>162902.2579129675</v>
      </c>
      <c r="E377">
        <f>C377-D377</f>
        <v>-162902.2579129675</v>
      </c>
      <c r="F377">
        <f>F376*(1+Input!C13/100/12)+E377</f>
        <v>37670848.529067725</v>
      </c>
      <c r="G377">
        <f>G376*(1+Input!C13/100/12)+IF(A377&gt;Input!C9*12, Input!C19, 0)</f>
        <v>12581201.334405182</v>
      </c>
    </row>
    <row r="378" spans="1:7">
      <c r="A378">
        <f>A377+1</f>
        <v>377</v>
      </c>
      <c r="B378">
        <f>INT((A378-1)/12)+1</f>
        <v>32</v>
      </c>
      <c r="C378">
        <f>IF(A378&lt;=Input!C9*12, Input!C19, 0)</f>
        <v>0</v>
      </c>
      <c r="D378">
        <f>Input!C10*(1+Input!C11/100)^INT((A378-1)/12)</f>
        <v>162902.2579129675</v>
      </c>
      <c r="E378">
        <f>C378-D378</f>
        <v>-162902.2579129675</v>
      </c>
      <c r="F378">
        <f>F377*(1+Input!C13/100/12)+E378</f>
        <v>37790477.635122761</v>
      </c>
      <c r="G378">
        <f>G377*(1+Input!C13/100/12)+IF(A378&gt;Input!C9*12, Input!C19, 0)</f>
        <v>12729092.508828802</v>
      </c>
    </row>
    <row r="379" spans="1:7">
      <c r="A379">
        <f>A378+1</f>
        <v>378</v>
      </c>
      <c r="B379">
        <f>INT((A379-1)/12)+1</f>
        <v>32</v>
      </c>
      <c r="C379">
        <f>IF(A379&lt;=Input!C9*12, Input!C19, 0)</f>
        <v>0</v>
      </c>
      <c r="D379">
        <f>Input!C10*(1+Input!C11/100)^INT((A379-1)/12)</f>
        <v>162902.2579129675</v>
      </c>
      <c r="E379">
        <f>C379-D379</f>
        <v>-162902.2579129675</v>
      </c>
      <c r="F379">
        <f>F378*(1+Input!C13/100/12)+E379</f>
        <v>37911003.959473215</v>
      </c>
      <c r="G379">
        <f>G378*(1+Input!C13/100/12)+IF(A379&gt;Input!C9*12, Input!C19, 0)</f>
        <v>12878092.8670606</v>
      </c>
    </row>
    <row r="380" spans="1:7">
      <c r="A380">
        <f>A379+1</f>
        <v>379</v>
      </c>
      <c r="B380">
        <f>INT((A380-1)/12)+1</f>
        <v>32</v>
      </c>
      <c r="C380">
        <f>IF(A380&lt;=Input!C9*12, Input!C19, 0)</f>
        <v>0</v>
      </c>
      <c r="D380">
        <f>Input!C10*(1+Input!C11/100)^INT((A380-1)/12)</f>
        <v>162902.2579129675</v>
      </c>
      <c r="E380">
        <f>C380-D380</f>
        <v>-162902.2579129675</v>
      </c>
      <c r="F380">
        <f>F379*(1+Input!C13/100/12)+E380</f>
        <v>38032434.231256299</v>
      </c>
      <c r="G380">
        <f>G379*(1+Input!C13/100/12)+IF(A380&gt;Input!C9*12, Input!C19, 0)</f>
        <v>13028210.727979137</v>
      </c>
    </row>
    <row r="381" spans="1:7">
      <c r="A381">
        <f>A380+1</f>
        <v>380</v>
      </c>
      <c r="B381">
        <f>INT((A381-1)/12)+1</f>
        <v>32</v>
      </c>
      <c r="C381">
        <f>IF(A381&lt;=Input!C9*12, Input!C19, 0)</f>
        <v>0</v>
      </c>
      <c r="D381">
        <f>Input!C10*(1+Input!C11/100)^INT((A381-1)/12)</f>
        <v>162902.2579129675</v>
      </c>
      <c r="E381">
        <f>C381-D381</f>
        <v>-162902.2579129675</v>
      </c>
      <c r="F381">
        <f>F380*(1+Input!C13/100/12)+E381</f>
        <v>38154775.230077751</v>
      </c>
      <c r="G381">
        <f>G380*(1+Input!C13/100/12)+IF(A381&gt;Input!C9*12, Input!C19, 0)</f>
        <v>13179454.472854562</v>
      </c>
    </row>
    <row r="382" spans="1:7">
      <c r="A382">
        <f>A381+1</f>
        <v>381</v>
      </c>
      <c r="B382">
        <f>INT((A382-1)/12)+1</f>
        <v>32</v>
      </c>
      <c r="C382">
        <f>IF(A382&lt;=Input!C9*12, Input!C19, 0)</f>
        <v>0</v>
      </c>
      <c r="D382">
        <f>Input!C10*(1+Input!C11/100)^INT((A382-1)/12)</f>
        <v>162902.2579129675</v>
      </c>
      <c r="E382">
        <f>C382-D382</f>
        <v>-162902.2579129675</v>
      </c>
      <c r="F382">
        <f>F381*(1+Input!C13/100/12)+E382</f>
        <v>38278033.786390364</v>
      </c>
      <c r="G382">
        <f>G381*(1+Input!C13/100/12)+IF(A382&gt;Input!C9*12, Input!C19, 0)</f>
        <v>13331832.545816554</v>
      </c>
    </row>
    <row r="383" spans="1:7">
      <c r="A383">
        <f>A382+1</f>
        <v>382</v>
      </c>
      <c r="B383">
        <f>INT((A383-1)/12)+1</f>
        <v>32</v>
      </c>
      <c r="C383">
        <f>IF(A383&lt;=Input!C9*12, Input!C19, 0)</f>
        <v>0</v>
      </c>
      <c r="D383">
        <f>Input!C10*(1+Input!C11/100)^INT((A383-1)/12)</f>
        <v>162902.2579129675</v>
      </c>
      <c r="E383">
        <f>C383-D383</f>
        <v>-162902.2579129675</v>
      </c>
      <c r="F383">
        <f>F382*(1+Input!C13/100/12)+E383</f>
        <v>38402216.78187532</v>
      </c>
      <c r="G383">
        <f>G382*(1+Input!C13/100/12)+IF(A383&gt;Input!C9*12, Input!C19, 0)</f>
        <v>13485353.45432576</v>
      </c>
    </row>
    <row r="384" spans="1:7">
      <c r="A384">
        <f>A383+1</f>
        <v>383</v>
      </c>
      <c r="B384">
        <f>INT((A384-1)/12)+1</f>
        <v>32</v>
      </c>
      <c r="C384">
        <f>IF(A384&lt;=Input!C9*12, Input!C19, 0)</f>
        <v>0</v>
      </c>
      <c r="D384">
        <f>Input!C10*(1+Input!C11/100)^INT((A384-1)/12)</f>
        <v>162902.2579129675</v>
      </c>
      <c r="E384">
        <f>C384-D384</f>
        <v>-162902.2579129675</v>
      </c>
      <c r="F384">
        <f>F383*(1+Input!C13/100/12)+E384</f>
        <v>38527331.149826415</v>
      </c>
      <c r="G384">
        <f>G383*(1+Input!C13/100/12)+IF(A384&gt;Input!C9*12, Input!C19, 0)</f>
        <v>13640025.769648785</v>
      </c>
    </row>
    <row r="385" spans="1:7">
      <c r="A385">
        <f>A384+1</f>
        <v>384</v>
      </c>
      <c r="B385">
        <f>INT((A385-1)/12)+1</f>
        <v>32</v>
      </c>
      <c r="C385">
        <f>IF(A385&lt;=Input!C9*12, Input!C19, 0)</f>
        <v>0</v>
      </c>
      <c r="D385">
        <f>Input!C10*(1+Input!C11/100)^INT((A385-1)/12)</f>
        <v>162902.2579129675</v>
      </c>
      <c r="E385">
        <f>C385-D385</f>
        <v>-162902.2579129675</v>
      </c>
      <c r="F385">
        <f>F384*(1+Input!C13/100/12)+E385</f>
        <v>38653383.875537142</v>
      </c>
      <c r="G385">
        <f>G384*(1+Input!C13/100/12)+IF(A385&gt;Input!C9*12, Input!C19, 0)</f>
        <v>13795858.127336733</v>
      </c>
    </row>
    <row r="386" spans="1:7">
      <c r="A386">
        <f>A385+1</f>
        <v>385</v>
      </c>
      <c r="B386">
        <f>INT((A386-1)/12)+1</f>
        <v>33</v>
      </c>
      <c r="C386">
        <f>IF(A386&lt;=Input!C9*12, Input!C19, 0)</f>
        <v>0</v>
      </c>
      <c r="D386">
        <f>Input!C10*(1+Input!C11/100)^INT((A386-1)/12)</f>
        <v>174305.41596687518</v>
      </c>
      <c r="E386">
        <f>C386-D386</f>
        <v>-174305.41596687518</v>
      </c>
      <c r="F386">
        <f>F385*(1+Input!C13/100/12)+E386</f>
        <v>38768978.838636801</v>
      </c>
      <c r="G386">
        <f>G385*(1+Input!C13/100/12)+IF(A386&gt;Input!C9*12, Input!C19, 0)</f>
        <v>13952859.227707341</v>
      </c>
    </row>
    <row r="387" spans="1:7">
      <c r="A387">
        <f>A386+1</f>
        <v>386</v>
      </c>
      <c r="B387">
        <f>INT((A387-1)/12)+1</f>
        <v>33</v>
      </c>
      <c r="C387">
        <f>IF(A387&lt;=Input!C9*12, Input!C19, 0)</f>
        <v>0</v>
      </c>
      <c r="D387">
        <f>Input!C10*(1+Input!C11/100)^INT((A387-1)/12)</f>
        <v>174305.41596687518</v>
      </c>
      <c r="E387">
        <f>C387-D387</f>
        <v>-174305.41596687518</v>
      </c>
      <c r="F387">
        <f>F386*(1+Input!C13/100/12)+E387</f>
        <v>38885440.763959706</v>
      </c>
      <c r="G387">
        <f>G386*(1+Input!C13/100/12)+IF(A387&gt;Input!C9*12, Input!C19, 0)</f>
        <v>14111037.836330729</v>
      </c>
    </row>
    <row r="388" spans="1:7">
      <c r="A388">
        <f>A387+1</f>
        <v>387</v>
      </c>
      <c r="B388">
        <f>INT((A388-1)/12)+1</f>
        <v>33</v>
      </c>
      <c r="C388">
        <f>IF(A388&lt;=Input!C9*12, Input!C19, 0)</f>
        <v>0</v>
      </c>
      <c r="D388">
        <f>Input!C10*(1+Input!C11/100)^INT((A388-1)/12)</f>
        <v>174305.41596687518</v>
      </c>
      <c r="E388">
        <f>C388-D388</f>
        <v>-174305.41596687518</v>
      </c>
      <c r="F388">
        <f>F387*(1+Input!C13/100/12)+E388</f>
        <v>39002776.153722532</v>
      </c>
      <c r="G388">
        <f>G387*(1+Input!C13/100/12)+IF(A388&gt;Input!C9*12, Input!C19, 0)</f>
        <v>14270402.784518791</v>
      </c>
    </row>
    <row r="389" spans="1:7">
      <c r="A389">
        <f>A388+1</f>
        <v>388</v>
      </c>
      <c r="B389">
        <f>INT((A389-1)/12)+1</f>
        <v>33</v>
      </c>
      <c r="C389">
        <f>IF(A389&lt;=Input!C9*12, Input!C19, 0)</f>
        <v>0</v>
      </c>
      <c r="D389">
        <f>Input!C10*(1+Input!C11/100)^INT((A389-1)/12)</f>
        <v>174305.41596687518</v>
      </c>
      <c r="E389">
        <f>C389-D389</f>
        <v>-174305.41596687518</v>
      </c>
      <c r="F389">
        <f>F388*(1+Input!C13/100/12)+E389</f>
        <v>39120991.558908574</v>
      </c>
      <c r="G389">
        <f>G388*(1+Input!C13/100/12)+IF(A389&gt;Input!C9*12, Input!C19, 0)</f>
        <v>14430962.969818264</v>
      </c>
    </row>
    <row r="390" spans="1:7">
      <c r="A390">
        <f>A389+1</f>
        <v>389</v>
      </c>
      <c r="B390">
        <f>INT((A390-1)/12)+1</f>
        <v>33</v>
      </c>
      <c r="C390">
        <f>IF(A390&lt;=Input!C9*12, Input!C19, 0)</f>
        <v>0</v>
      </c>
      <c r="D390">
        <f>Input!C10*(1+Input!C11/100)^INT((A390-1)/12)</f>
        <v>174305.41596687518</v>
      </c>
      <c r="E390">
        <f>C390-D390</f>
        <v>-174305.41596687518</v>
      </c>
      <c r="F390">
        <f>F389*(1+Input!C13/100/12)+E390</f>
        <v>39240093.579633512</v>
      </c>
      <c r="G390">
        <f>G389*(1+Input!C13/100/12)+IF(A390&gt;Input!C9*12, Input!C19, 0)</f>
        <v>14592727.356507484</v>
      </c>
    </row>
    <row r="391" spans="1:7">
      <c r="A391">
        <f>A390+1</f>
        <v>390</v>
      </c>
      <c r="B391">
        <f>INT((A391-1)/12)+1</f>
        <v>33</v>
      </c>
      <c r="C391">
        <f>IF(A391&lt;=Input!C9*12, Input!C19, 0)</f>
        <v>0</v>
      </c>
      <c r="D391">
        <f>Input!C10*(1+Input!C11/100)^INT((A391-1)/12)</f>
        <v>174305.41596687518</v>
      </c>
      <c r="E391">
        <f>C391-D391</f>
        <v>-174305.41596687518</v>
      </c>
      <c r="F391">
        <f>F390*(1+Input!C13/100/12)+E391</f>
        <v>39360088.865513891</v>
      </c>
      <c r="G391">
        <f>G390*(1+Input!C13/100/12)+IF(A391&gt;Input!C9*12, Input!C19, 0)</f>
        <v>14755704.976096872</v>
      </c>
    </row>
    <row r="392" spans="1:7">
      <c r="A392">
        <f>A391+1</f>
        <v>391</v>
      </c>
      <c r="B392">
        <f>INT((A392-1)/12)+1</f>
        <v>33</v>
      </c>
      <c r="C392">
        <f>IF(A392&lt;=Input!C9*12, Input!C19, 0)</f>
        <v>0</v>
      </c>
      <c r="D392">
        <f>Input!C10*(1+Input!C11/100)^INT((A392-1)/12)</f>
        <v>174305.41596687518</v>
      </c>
      <c r="E392">
        <f>C392-D392</f>
        <v>-174305.41596687518</v>
      </c>
      <c r="F392">
        <f>F391*(1+Input!C13/100/12)+E392</f>
        <v>39480984.116038375</v>
      </c>
      <c r="G392">
        <f>G391*(1+Input!C13/100/12)+IF(A392&gt;Input!C9*12, Input!C19, 0)</f>
        <v>14919904.927833181</v>
      </c>
    </row>
    <row r="393" spans="1:7">
      <c r="A393">
        <f>A392+1</f>
        <v>392</v>
      </c>
      <c r="B393">
        <f>INT((A393-1)/12)+1</f>
        <v>33</v>
      </c>
      <c r="C393">
        <f>IF(A393&lt;=Input!C9*12, Input!C19, 0)</f>
        <v>0</v>
      </c>
      <c r="D393">
        <f>Input!C10*(1+Input!C11/100)^INT((A393-1)/12)</f>
        <v>174305.41596687518</v>
      </c>
      <c r="E393">
        <f>C393-D393</f>
        <v>-174305.41596687518</v>
      </c>
      <c r="F393">
        <f>F392*(1+Input!C13/100/12)+E393</f>
        <v>39602786.080941789</v>
      </c>
      <c r="G393">
        <f>G392*(1+Input!C13/100/12)+IF(A393&gt;Input!C9*12, Input!C19, 0)</f>
        <v>15085336.379207512</v>
      </c>
    </row>
    <row r="394" spans="1:7">
      <c r="A394">
        <f>A393+1</f>
        <v>393</v>
      </c>
      <c r="B394">
        <f>INT((A394-1)/12)+1</f>
        <v>33</v>
      </c>
      <c r="C394">
        <f>IF(A394&lt;=Input!C9*12, Input!C19, 0)</f>
        <v>0</v>
      </c>
      <c r="D394">
        <f>Input!C10*(1+Input!C11/100)^INT((A394-1)/12)</f>
        <v>174305.41596687518</v>
      </c>
      <c r="E394">
        <f>C394-D394</f>
        <v>-174305.41596687518</v>
      </c>
      <c r="F394">
        <f>F393*(1+Input!C13/100/12)+E394</f>
        <v>39725501.560581982</v>
      </c>
      <c r="G394">
        <f>G393*(1+Input!C13/100/12)+IF(A394&gt;Input!C9*12, Input!C19, 0)</f>
        <v>15252008.566467151</v>
      </c>
    </row>
    <row r="395" spans="1:7">
      <c r="A395">
        <f>A394+1</f>
        <v>394</v>
      </c>
      <c r="B395">
        <f>INT((A395-1)/12)+1</f>
        <v>33</v>
      </c>
      <c r="C395">
        <f>IF(A395&lt;=Input!C9*12, Input!C19, 0)</f>
        <v>0</v>
      </c>
      <c r="D395">
        <f>Input!C10*(1+Input!C11/100)^INT((A395-1)/12)</f>
        <v>174305.41596687518</v>
      </c>
      <c r="E395">
        <f>C395-D395</f>
        <v>-174305.41596687518</v>
      </c>
      <c r="F395">
        <f>F394*(1+Input!C13/100/12)+E395</f>
        <v>39849137.406319477</v>
      </c>
      <c r="G395">
        <f>G394*(1+Input!C13/100/12)+IF(A395&gt;Input!C9*12, Input!C19, 0)</f>
        <v>15419930.795131236</v>
      </c>
    </row>
    <row r="396" spans="1:7">
      <c r="A396">
        <f>A395+1</f>
        <v>395</v>
      </c>
      <c r="B396">
        <f>INT((A396-1)/12)+1</f>
        <v>33</v>
      </c>
      <c r="C396">
        <f>IF(A396&lt;=Input!C9*12, Input!C19, 0)</f>
        <v>0</v>
      </c>
      <c r="D396">
        <f>Input!C10*(1+Input!C11/100)^INT((A396-1)/12)</f>
        <v>174305.41596687518</v>
      </c>
      <c r="E396">
        <f>C396-D396</f>
        <v>-174305.41596687518</v>
      </c>
      <c r="F396">
        <f>F395*(1+Input!C13/100/12)+E396</f>
        <v>39973700.520899996</v>
      </c>
      <c r="G396">
        <f>G395*(1+Input!C13/100/12)+IF(A396&gt;Input!C9*12, Input!C19, 0)</f>
        <v>15589112.440510303</v>
      </c>
    </row>
    <row r="397" spans="1:7">
      <c r="A397">
        <f>A396+1</f>
        <v>396</v>
      </c>
      <c r="B397">
        <f>INT((A397-1)/12)+1</f>
        <v>33</v>
      </c>
      <c r="C397">
        <f>IF(A397&lt;=Input!C9*12, Input!C19, 0)</f>
        <v>0</v>
      </c>
      <c r="D397">
        <f>Input!C10*(1+Input!C11/100)^INT((A397-1)/12)</f>
        <v>174305.41596687518</v>
      </c>
      <c r="E397">
        <f>C397-D397</f>
        <v>-174305.41596687518</v>
      </c>
      <c r="F397">
        <f>F396*(1+Input!C13/100/12)+E397</f>
        <v>40099197.858839869</v>
      </c>
      <c r="G397">
        <f>G396*(1+Input!C13/100/12)+IF(A397&gt;Input!C9*12, Input!C19, 0)</f>
        <v>15759562.948229712</v>
      </c>
    </row>
    <row r="398" spans="1:7">
      <c r="A398">
        <f>A397+1</f>
        <v>397</v>
      </c>
      <c r="B398">
        <f>INT((A398-1)/12)+1</f>
        <v>34</v>
      </c>
      <c r="C398">
        <f>IF(A398&lt;=Input!C9*12, Input!C19, 0)</f>
        <v>0</v>
      </c>
      <c r="D398">
        <f>Input!C10*(1+Input!C11/100)^INT((A398-1)/12)</f>
        <v>186506.79508455645</v>
      </c>
      <c r="E398">
        <f>C398-D398</f>
        <v>-186506.79508455645</v>
      </c>
      <c r="F398">
        <f>F397*(1+Input!C13/100/12)+E398</f>
        <v>40213435.047696613</v>
      </c>
      <c r="G398">
        <f>G397*(1+Input!C13/100/12)+IF(A398&gt;Input!C9*12, Input!C19, 0)</f>
        <v>15931291.834757017</v>
      </c>
    </row>
    <row r="399" spans="1:7">
      <c r="A399">
        <f>A398+1</f>
        <v>398</v>
      </c>
      <c r="B399">
        <f>INT((A399-1)/12)+1</f>
        <v>34</v>
      </c>
      <c r="C399">
        <f>IF(A399&lt;=Input!C9*12, Input!C19, 0)</f>
        <v>0</v>
      </c>
      <c r="D399">
        <f>Input!C10*(1+Input!C11/100)^INT((A399-1)/12)</f>
        <v>186506.79508455645</v>
      </c>
      <c r="E399">
        <f>C399-D399</f>
        <v>-186506.79508455645</v>
      </c>
      <c r="F399">
        <f>F398*(1+Input!C13/100/12)+E399</f>
        <v>40328529.015469782</v>
      </c>
      <c r="G399">
        <f>G398*(1+Input!C13/100/12)+IF(A399&gt;Input!C9*12, Input!C19, 0)</f>
        <v>16104308.687933277</v>
      </c>
    </row>
    <row r="400" spans="1:7">
      <c r="A400">
        <f>A399+1</f>
        <v>399</v>
      </c>
      <c r="B400">
        <f>INT((A400-1)/12)+1</f>
        <v>34</v>
      </c>
      <c r="C400">
        <f>IF(A400&lt;=Input!C9*12, Input!C19, 0)</f>
        <v>0</v>
      </c>
      <c r="D400">
        <f>Input!C10*(1+Input!C11/100)^INT((A400-1)/12)</f>
        <v>186506.79508455645</v>
      </c>
      <c r="E400">
        <f>C400-D400</f>
        <v>-186506.79508455645</v>
      </c>
      <c r="F400">
        <f>F399*(1+Input!C13/100/12)+E400</f>
        <v>40444486.188001253</v>
      </c>
      <c r="G400">
        <f>G399*(1+Input!C13/100/12)+IF(A400&gt;Input!C9*12, Input!C19, 0)</f>
        <v>16278623.16750836</v>
      </c>
    </row>
    <row r="401" spans="1:7">
      <c r="A401">
        <f>A400+1</f>
        <v>400</v>
      </c>
      <c r="B401">
        <f>INT((A401-1)/12)+1</f>
        <v>34</v>
      </c>
      <c r="C401">
        <f>IF(A401&lt;=Input!C9*12, Input!C19, 0)</f>
        <v>0</v>
      </c>
      <c r="D401">
        <f>Input!C10*(1+Input!C11/100)^INT((A401-1)/12)</f>
        <v>186506.79508455645</v>
      </c>
      <c r="E401">
        <f>C401-D401</f>
        <v>-186506.79508455645</v>
      </c>
      <c r="F401">
        <f>F400*(1+Input!C13/100/12)+E401</f>
        <v>40561313.039326705</v>
      </c>
      <c r="G401">
        <f>G400*(1+Input!C13/100/12)+IF(A401&gt;Input!C9*12, Input!C19, 0)</f>
        <v>16454245.005680256</v>
      </c>
    </row>
    <row r="402" spans="1:7">
      <c r="A402">
        <f>A401+1</f>
        <v>401</v>
      </c>
      <c r="B402">
        <f>INT((A402-1)/12)+1</f>
        <v>34</v>
      </c>
      <c r="C402">
        <f>IF(A402&lt;=Input!C9*12, Input!C19, 0)</f>
        <v>0</v>
      </c>
      <c r="D402">
        <f>Input!C10*(1+Input!C11/100)^INT((A402-1)/12)</f>
        <v>186506.79508455645</v>
      </c>
      <c r="E402">
        <f>C402-D402</f>
        <v>-186506.79508455645</v>
      </c>
      <c r="F402">
        <f>F401*(1+Input!C13/100/12)+E402</f>
        <v>40679016.092037097</v>
      </c>
      <c r="G402">
        <f>G401*(1+Input!C13/100/12)+IF(A402&gt;Input!C9*12, Input!C19, 0)</f>
        <v>16631184.00763844</v>
      </c>
    </row>
    <row r="403" spans="1:7">
      <c r="A403">
        <f>A402+1</f>
        <v>402</v>
      </c>
      <c r="B403">
        <f>INT((A403-1)/12)+1</f>
        <v>34</v>
      </c>
      <c r="C403">
        <f>IF(A403&lt;=Input!C9*12, Input!C19, 0)</f>
        <v>0</v>
      </c>
      <c r="D403">
        <f>Input!C10*(1+Input!C11/100)^INT((A403-1)/12)</f>
        <v>186506.79508455645</v>
      </c>
      <c r="E403">
        <f>C403-D403</f>
        <v>-186506.79508455645</v>
      </c>
      <c r="F403">
        <f>F402*(1+Input!C13/100/12)+E403</f>
        <v>40797601.917642817</v>
      </c>
      <c r="G403">
        <f>G402*(1+Input!C13/100/12)+IF(A403&gt;Input!C9*12, Input!C19, 0)</f>
        <v>16809450.052111313</v>
      </c>
    </row>
    <row r="404" spans="1:7">
      <c r="A404">
        <f>A403+1</f>
        <v>403</v>
      </c>
      <c r="B404">
        <f>INT((A404-1)/12)+1</f>
        <v>34</v>
      </c>
      <c r="C404">
        <f>IF(A404&lt;=Input!C9*12, Input!C19, 0)</f>
        <v>0</v>
      </c>
      <c r="D404">
        <f>Input!C10*(1+Input!C11/100)^INT((A404-1)/12)</f>
        <v>186506.79508455645</v>
      </c>
      <c r="E404">
        <f>C404-D404</f>
        <v>-186506.79508455645</v>
      </c>
      <c r="F404">
        <f>F403*(1+Input!C13/100/12)+E404</f>
        <v>40917077.136940584</v>
      </c>
      <c r="G404">
        <f>G403*(1+Input!C13/100/12)+IF(A404&gt;Input!C9*12, Input!C19, 0)</f>
        <v>16989053.091917731</v>
      </c>
    </row>
    <row r="405" spans="1:7">
      <c r="A405">
        <f>A404+1</f>
        <v>404</v>
      </c>
      <c r="B405">
        <f>INT((A405-1)/12)+1</f>
        <v>34</v>
      </c>
      <c r="C405">
        <f>IF(A405&lt;=Input!C9*12, Input!C19, 0)</f>
        <v>0</v>
      </c>
      <c r="D405">
        <f>Input!C10*(1+Input!C11/100)^INT((A405-1)/12)</f>
        <v>186506.79508455645</v>
      </c>
      <c r="E405">
        <f>C405-D405</f>
        <v>-186506.79508455645</v>
      </c>
      <c r="F405">
        <f>F404*(1+Input!C13/100/12)+E405</f>
        <v>41037448.420383081</v>
      </c>
      <c r="G405">
        <f>G404*(1+Input!C13/100/12)+IF(A405&gt;Input!C9*12, Input!C19, 0)</f>
        <v>17170003.154522698</v>
      </c>
    </row>
    <row r="406" spans="1:7">
      <c r="A406">
        <f>A405+1</f>
        <v>405</v>
      </c>
      <c r="B406">
        <f>INT((A406-1)/12)+1</f>
        <v>34</v>
      </c>
      <c r="C406">
        <f>IF(A406&lt;=Input!C9*12, Input!C19, 0)</f>
        <v>0</v>
      </c>
      <c r="D406">
        <f>Input!C10*(1+Input!C11/100)^INT((A406-1)/12)</f>
        <v>186506.79508455645</v>
      </c>
      <c r="E406">
        <f>C406-D406</f>
        <v>-186506.79508455645</v>
      </c>
      <c r="F406">
        <f>F405*(1+Input!C13/100/12)+E406</f>
        <v>41158722.488451399</v>
      </c>
      <c r="G406">
        <f>G405*(1+Input!C13/100/12)+IF(A406&gt;Input!C9*12, Input!C19, 0)</f>
        <v>17352310.342597201</v>
      </c>
    </row>
    <row r="407" spans="1:7">
      <c r="A407">
        <f>A406+1</f>
        <v>406</v>
      </c>
      <c r="B407">
        <f>INT((A407-1)/12)+1</f>
        <v>34</v>
      </c>
      <c r="C407">
        <f>IF(A407&lt;=Input!C9*12, Input!C19, 0)</f>
        <v>0</v>
      </c>
      <c r="D407">
        <f>Input!C10*(1+Input!C11/100)^INT((A407-1)/12)</f>
        <v>186506.79508455645</v>
      </c>
      <c r="E407">
        <f>C407-D407</f>
        <v>-186506.79508455645</v>
      </c>
      <c r="F407">
        <f>F406*(1+Input!C13/100/12)+E407</f>
        <v>41280906.11203023</v>
      </c>
      <c r="G407">
        <f>G406*(1+Input!C13/100/12)+IF(A407&gt;Input!C9*12, Input!C19, 0)</f>
        <v>17535984.834582265</v>
      </c>
    </row>
    <row r="408" spans="1:7">
      <c r="A408">
        <f>A407+1</f>
        <v>407</v>
      </c>
      <c r="B408">
        <f>INT((A408-1)/12)+1</f>
        <v>34</v>
      </c>
      <c r="C408">
        <f>IF(A408&lt;=Input!C9*12, Input!C19, 0)</f>
        <v>0</v>
      </c>
      <c r="D408">
        <f>Input!C10*(1+Input!C11/100)^INT((A408-1)/12)</f>
        <v>186506.79508455645</v>
      </c>
      <c r="E408">
        <f>C408-D408</f>
        <v>-186506.79508455645</v>
      </c>
      <c r="F408">
        <f>F407*(1+Input!C13/100/12)+E408</f>
        <v>41404006.112785898</v>
      </c>
      <c r="G408">
        <f>G407*(1+Input!C13/100/12)+IF(A408&gt;Input!C9*12, Input!C19, 0)</f>
        <v>17721036.885257218</v>
      </c>
    </row>
    <row r="409" spans="1:7">
      <c r="A409">
        <f>A408+1</f>
        <v>408</v>
      </c>
      <c r="B409">
        <f>INT((A409-1)/12)+1</f>
        <v>34</v>
      </c>
      <c r="C409">
        <f>IF(A409&lt;=Input!C9*12, Input!C19, 0)</f>
        <v>0</v>
      </c>
      <c r="D409">
        <f>Input!C10*(1+Input!C11/100)^INT((A409-1)/12)</f>
        <v>186506.79508455645</v>
      </c>
      <c r="E409">
        <f>C409-D409</f>
        <v>-186506.79508455645</v>
      </c>
      <c r="F409">
        <f>F408*(1+Input!C13/100/12)+E409</f>
        <v>41528029.363547236</v>
      </c>
      <c r="G409">
        <f>G408*(1+Input!C13/100/12)+IF(A409&gt;Input!C9*12, Input!C19, 0)</f>
        <v>17907476.826312233</v>
      </c>
    </row>
    <row r="410" spans="1:7">
      <c r="A410">
        <f>A409+1</f>
        <v>409</v>
      </c>
      <c r="B410">
        <f>INT((A410-1)/12)+1</f>
        <v>35</v>
      </c>
      <c r="C410">
        <f>IF(A410&lt;=Input!C9*12, Input!C19, 0)</f>
        <v>0</v>
      </c>
      <c r="D410">
        <f>Input!C10*(1+Input!C11/100)^INT((A410-1)/12)</f>
        <v>199562.27074047539</v>
      </c>
      <c r="E410">
        <f>C410-D410</f>
        <v>-199562.27074047539</v>
      </c>
      <c r="F410">
        <f>F409*(1+Input!C13/100/12)+E410</f>
        <v>41639927.313033372</v>
      </c>
      <c r="G410">
        <f>G409*(1+Input!C13/100/12)+IF(A410&gt;Input!C9*12, Input!C19, 0)</f>
        <v>18095315.066925157</v>
      </c>
    </row>
    <row r="411" spans="1:7">
      <c r="A411">
        <f>A410+1</f>
        <v>410</v>
      </c>
      <c r="B411">
        <f>INT((A411-1)/12)+1</f>
        <v>35</v>
      </c>
      <c r="C411">
        <f>IF(A411&lt;=Input!C9*12, Input!C19, 0)</f>
        <v>0</v>
      </c>
      <c r="D411">
        <f>Input!C10*(1+Input!C11/100)^INT((A411-1)/12)</f>
        <v>199562.27074047539</v>
      </c>
      <c r="E411">
        <f>C411-D411</f>
        <v>-199562.27074047539</v>
      </c>
      <c r="F411">
        <f>F410*(1+Input!C13/100/12)+E411</f>
        <v>41752664.497140653</v>
      </c>
      <c r="G411">
        <f>G410*(1+Input!C13/100/12)+IF(A411&gt;Input!C9*12, Input!C19, 0)</f>
        <v>18284562.094342679</v>
      </c>
    </row>
    <row r="412" spans="1:7">
      <c r="A412">
        <f>A411+1</f>
        <v>411</v>
      </c>
      <c r="B412">
        <f>INT((A412-1)/12)+1</f>
        <v>35</v>
      </c>
      <c r="C412">
        <f>IF(A412&lt;=Input!C9*12, Input!C19, 0)</f>
        <v>0</v>
      </c>
      <c r="D412">
        <f>Input!C10*(1+Input!C11/100)^INT((A412-1)/12)</f>
        <v>199562.27074047539</v>
      </c>
      <c r="E412">
        <f>C412-D412</f>
        <v>-199562.27074047539</v>
      </c>
      <c r="F412">
        <f>F411*(1+Input!C13/100/12)+E412</f>
        <v>41866247.210128739</v>
      </c>
      <c r="G412">
        <f>G411*(1+Input!C13/100/12)+IF(A412&gt;Input!C9*12, Input!C19, 0)</f>
        <v>18475228.474465832</v>
      </c>
    </row>
    <row r="413" spans="1:7">
      <c r="A413">
        <f>A412+1</f>
        <v>412</v>
      </c>
      <c r="B413">
        <f>INT((A413-1)/12)+1</f>
        <v>35</v>
      </c>
      <c r="C413">
        <f>IF(A413&lt;=Input!C9*12, Input!C19, 0)</f>
        <v>0</v>
      </c>
      <c r="D413">
        <f>Input!C10*(1+Input!C11/100)^INT((A413-1)/12)</f>
        <v>199562.27074047539</v>
      </c>
      <c r="E413">
        <f>C413-D413</f>
        <v>-199562.27074047539</v>
      </c>
      <c r="F413">
        <f>F412*(1+Input!C13/100/12)+E413</f>
        <v>41980681.793464236</v>
      </c>
      <c r="G413">
        <f>G412*(1+Input!C13/100/12)+IF(A413&gt;Input!C9*12, Input!C19, 0)</f>
        <v>18667324.85243991</v>
      </c>
    </row>
    <row r="414" spans="1:7">
      <c r="A414">
        <f>A413+1</f>
        <v>413</v>
      </c>
      <c r="B414">
        <f>INT((A414-1)/12)+1</f>
        <v>35</v>
      </c>
      <c r="C414">
        <f>IF(A414&lt;=Input!C9*12, Input!C19, 0)</f>
        <v>0</v>
      </c>
      <c r="D414">
        <f>Input!C10*(1+Input!C11/100)^INT((A414-1)/12)</f>
        <v>199562.27074047539</v>
      </c>
      <c r="E414">
        <f>C414-D414</f>
        <v>-199562.27074047539</v>
      </c>
      <c r="F414">
        <f>F413*(1+Input!C13/100/12)+E414</f>
        <v>42095974.636174746</v>
      </c>
      <c r="G414">
        <f>G413*(1+Input!C13/100/12)+IF(A414&gt;Input!C9*12, Input!C19, 0)</f>
        <v>18860861.953248795</v>
      </c>
    </row>
    <row r="415" spans="1:7">
      <c r="A415">
        <f>A414+1</f>
        <v>414</v>
      </c>
      <c r="B415">
        <f>INT((A415-1)/12)+1</f>
        <v>35</v>
      </c>
      <c r="C415">
        <f>IF(A415&lt;=Input!C9*12, Input!C19, 0)</f>
        <v>0</v>
      </c>
      <c r="D415">
        <f>Input!C10*(1+Input!C11/100)^INT((A415-1)/12)</f>
        <v>199562.27074047539</v>
      </c>
      <c r="E415">
        <f>C415-D415</f>
        <v>-199562.27074047539</v>
      </c>
      <c r="F415">
        <f>F414*(1+Input!C13/100/12)+E415</f>
        <v>42212132.175205588</v>
      </c>
      <c r="G415">
        <f>G414*(1+Input!C13/100/12)+IF(A415&gt;Input!C9*12, Input!C19, 0)</f>
        <v>19055850.582313746</v>
      </c>
    </row>
    <row r="416" spans="1:7">
      <c r="A416">
        <f>A415+1</f>
        <v>415</v>
      </c>
      <c r="B416">
        <f>INT((A416-1)/12)+1</f>
        <v>35</v>
      </c>
      <c r="C416">
        <f>IF(A416&lt;=Input!C9*12, Input!C19, 0)</f>
        <v>0</v>
      </c>
      <c r="D416">
        <f>Input!C10*(1+Input!C11/100)^INT((A416-1)/12)</f>
        <v>199562.27074047539</v>
      </c>
      <c r="E416">
        <f>C416-D416</f>
        <v>-199562.27074047539</v>
      </c>
      <c r="F416">
        <f>F415*(1+Input!C13/100/12)+E416</f>
        <v>42329160.895779163</v>
      </c>
      <c r="G416">
        <f>G415*(1+Input!C13/100/12)+IF(A416&gt;Input!C9*12, Input!C19, 0)</f>
        <v>19252301.626096684</v>
      </c>
    </row>
    <row r="417" spans="1:7">
      <c r="A417">
        <f>A416+1</f>
        <v>416</v>
      </c>
      <c r="B417">
        <f>INT((A417-1)/12)+1</f>
        <v>35</v>
      </c>
      <c r="C417">
        <f>IF(A417&lt;=Input!C9*12, Input!C19, 0)</f>
        <v>0</v>
      </c>
      <c r="D417">
        <f>Input!C10*(1+Input!C11/100)^INT((A417-1)/12)</f>
        <v>199562.27074047539</v>
      </c>
      <c r="E417">
        <f>C417-D417</f>
        <v>-199562.27074047539</v>
      </c>
      <c r="F417">
        <f>F416*(1+Input!C13/100/12)+E417</f>
        <v>42447067.331757039</v>
      </c>
      <c r="G417">
        <f>G416*(1+Input!C13/100/12)+IF(A417&gt;Input!C9*12, Input!C19, 0)</f>
        <v>19450226.052707992</v>
      </c>
    </row>
    <row r="418" spans="1:7">
      <c r="A418">
        <f>A417+1</f>
        <v>417</v>
      </c>
      <c r="B418">
        <f>INT((A418-1)/12)+1</f>
        <v>35</v>
      </c>
      <c r="C418">
        <f>IF(A418&lt;=Input!C9*12, Input!C19, 0)</f>
        <v>0</v>
      </c>
      <c r="D418">
        <f>Input!C10*(1+Input!C11/100)^INT((A418-1)/12)</f>
        <v>199562.27074047539</v>
      </c>
      <c r="E418">
        <f>C418-D418</f>
        <v>-199562.27074047539</v>
      </c>
      <c r="F418">
        <f>F417*(1+Input!C13/100/12)+E418</f>
        <v>42565858.066004746</v>
      </c>
      <c r="G418">
        <f>G417*(1+Input!C13/100/12)+IF(A418&gt;Input!C9*12, Input!C19, 0)</f>
        <v>19649634.912518885</v>
      </c>
    </row>
    <row r="419" spans="1:7">
      <c r="A419">
        <f>A418+1</f>
        <v>418</v>
      </c>
      <c r="B419">
        <f>INT((A419-1)/12)+1</f>
        <v>35</v>
      </c>
      <c r="C419">
        <f>IF(A419&lt;=Input!C9*12, Input!C19, 0)</f>
        <v>0</v>
      </c>
      <c r="D419">
        <f>Input!C10*(1+Input!C11/100)^INT((A419-1)/12)</f>
        <v>199562.27074047539</v>
      </c>
      <c r="E419">
        <f>C419-D419</f>
        <v>-199562.27074047539</v>
      </c>
      <c r="F419">
        <f>F418*(1+Input!C13/100/12)+E419</f>
        <v>42685539.730759315</v>
      </c>
      <c r="G419">
        <f>G418*(1+Input!C13/100/12)+IF(A419&gt;Input!C9*12, Input!C19, 0)</f>
        <v>19850539.338778362</v>
      </c>
    </row>
    <row r="420" spans="1:7">
      <c r="A420">
        <f>A419+1</f>
        <v>419</v>
      </c>
      <c r="B420">
        <f>INT((A420-1)/12)+1</f>
        <v>35</v>
      </c>
      <c r="C420">
        <f>IF(A420&lt;=Input!C9*12, Input!C19, 0)</f>
        <v>0</v>
      </c>
      <c r="D420">
        <f>Input!C10*(1+Input!C11/100)^INT((A420-1)/12)</f>
        <v>199562.27074047539</v>
      </c>
      <c r="E420">
        <f>C420-D420</f>
        <v>-199562.27074047539</v>
      </c>
      <c r="F420">
        <f>F419*(1+Input!C13/100/12)+E420</f>
        <v>42806119.007999539</v>
      </c>
      <c r="G420">
        <f>G419*(1+Input!C13/100/12)+IF(A420&gt;Input!C9*12, Input!C19, 0)</f>
        <v>20052950.548234783</v>
      </c>
    </row>
    <row r="421" spans="1:7">
      <c r="A421">
        <f>A420+1</f>
        <v>420</v>
      </c>
      <c r="B421">
        <f>INT((A421-1)/12)+1</f>
        <v>35</v>
      </c>
      <c r="C421">
        <f>IF(A421&lt;=Input!C9*12, Input!C19, 0)</f>
        <v>0</v>
      </c>
      <c r="D421">
        <f>Input!C10*(1+Input!C11/100)^INT((A421-1)/12)</f>
        <v>199562.27074047539</v>
      </c>
      <c r="E421">
        <f>C421-D421</f>
        <v>-199562.27074047539</v>
      </c>
      <c r="F421">
        <f>F420*(1+Input!C13/100/12)+E421</f>
        <v>42927602.629819065</v>
      </c>
      <c r="G421">
        <f>G420*(1+Input!C13/100/12)+IF(A421&gt;Input!C9*12, Input!C19, 0)</f>
        <v>20256879.841762129</v>
      </c>
    </row>
    <row r="422" spans="1:7">
      <c r="A422">
        <f>A421+1</f>
        <v>421</v>
      </c>
      <c r="B422">
        <f>INT((A422-1)/12)+1</f>
        <v>36</v>
      </c>
      <c r="C422">
        <f>IF(A422&lt;=Input!C9*12, Input!C19, 0)</f>
        <v>0</v>
      </c>
      <c r="D422">
        <f>Input!C10*(1+Input!C11/100)^INT((A422-1)/12)</f>
        <v>213531.62969230869</v>
      </c>
      <c r="E422">
        <f>C422-D422</f>
        <v>-213531.62969230869</v>
      </c>
      <c r="F422">
        <f>F421*(1+Input!C13/100/12)+E422</f>
        <v>43036028.019850403</v>
      </c>
      <c r="G422">
        <f>G421*(1+Input!C13/100/12)+IF(A422&gt;Input!C9*12, Input!C19, 0)</f>
        <v>20462338.604990929</v>
      </c>
    </row>
    <row r="423" spans="1:7">
      <c r="A423">
        <f>A422+1</f>
        <v>422</v>
      </c>
      <c r="B423">
        <f>INT((A423-1)/12)+1</f>
        <v>36</v>
      </c>
      <c r="C423">
        <f>IF(A423&lt;=Input!C9*12, Input!C19, 0)</f>
        <v>0</v>
      </c>
      <c r="D423">
        <f>Input!C10*(1+Input!C11/100)^INT((A423-1)/12)</f>
        <v>213531.62969230869</v>
      </c>
      <c r="E423">
        <f>C423-D423</f>
        <v>-213531.62969230869</v>
      </c>
      <c r="F423">
        <f>F422*(1+Input!C13/100/12)+E423</f>
        <v>43145266.600306973</v>
      </c>
      <c r="G423">
        <f>G422*(1+Input!C13/100/12)+IF(A423&gt;Input!C9*12, Input!C19, 0)</f>
        <v>20669338.308943946</v>
      </c>
    </row>
    <row r="424" spans="1:7">
      <c r="A424">
        <f>A423+1</f>
        <v>423</v>
      </c>
      <c r="B424">
        <f>INT((A424-1)/12)+1</f>
        <v>36</v>
      </c>
      <c r="C424">
        <f>IF(A424&lt;=Input!C9*12, Input!C19, 0)</f>
        <v>0</v>
      </c>
      <c r="D424">
        <f>Input!C10*(1+Input!C11/100)^INT((A424-1)/12)</f>
        <v>213531.62969230869</v>
      </c>
      <c r="E424">
        <f>C424-D424</f>
        <v>-213531.62969230869</v>
      </c>
      <c r="F424">
        <f>F423*(1+Input!C13/100/12)+E424</f>
        <v>43255324.470116973</v>
      </c>
      <c r="G424">
        <f>G423*(1+Input!C13/100/12)+IF(A424&gt;Input!C9*12, Input!C19, 0)</f>
        <v>20877890.510676611</v>
      </c>
    </row>
    <row r="425" spans="1:7">
      <c r="A425">
        <f>A424+1</f>
        <v>424</v>
      </c>
      <c r="B425">
        <f>INT((A425-1)/12)+1</f>
        <v>36</v>
      </c>
      <c r="C425">
        <f>IF(A425&lt;=Input!C9*12, Input!C19, 0)</f>
        <v>0</v>
      </c>
      <c r="D425">
        <f>Input!C10*(1+Input!C11/100)^INT((A425-1)/12)</f>
        <v>213531.62969230869</v>
      </c>
      <c r="E425">
        <f>C425-D425</f>
        <v>-213531.62969230869</v>
      </c>
      <c r="F425">
        <f>F424*(1+Input!C13/100/12)+E425</f>
        <v>43366207.773950547</v>
      </c>
      <c r="G425">
        <f>G424*(1+Input!C13/100/12)+IF(A425&gt;Input!C9*12, Input!C19, 0)</f>
        <v>21088006.85392227</v>
      </c>
    </row>
    <row r="426" spans="1:7">
      <c r="A426">
        <f>A425+1</f>
        <v>425</v>
      </c>
      <c r="B426">
        <f>INT((A426-1)/12)+1</f>
        <v>36</v>
      </c>
      <c r="C426">
        <f>IF(A426&lt;=Input!C9*12, Input!C19, 0)</f>
        <v>0</v>
      </c>
      <c r="D426">
        <f>Input!C10*(1+Input!C11/100)^INT((A426-1)/12)</f>
        <v>213531.62969230869</v>
      </c>
      <c r="E426">
        <f>C426-D426</f>
        <v>-213531.62969230869</v>
      </c>
      <c r="F426">
        <f>F425*(1+Input!C13/100/12)+E426</f>
        <v>43477922.702562869</v>
      </c>
      <c r="G426">
        <f>G425*(1+Input!C13/100/12)+IF(A426&gt;Input!C9*12, Input!C19, 0)</f>
        <v>21299699.06974227</v>
      </c>
    </row>
    <row r="427" spans="1:7">
      <c r="A427">
        <f>A426+1</f>
        <v>426</v>
      </c>
      <c r="B427">
        <f>INT((A427-1)/12)+1</f>
        <v>36</v>
      </c>
      <c r="C427">
        <f>IF(A427&lt;=Input!C9*12, Input!C19, 0)</f>
        <v>0</v>
      </c>
      <c r="D427">
        <f>Input!C10*(1+Input!C11/100)^INT((A427-1)/12)</f>
        <v>213531.62969230869</v>
      </c>
      <c r="E427">
        <f>C427-D427</f>
        <v>-213531.62969230869</v>
      </c>
      <c r="F427">
        <f>F426*(1+Input!C13/100/12)+E427</f>
        <v>43590475.493139781</v>
      </c>
      <c r="G427">
        <f>G426*(1+Input!C13/100/12)+IF(A427&gt;Input!C9*12, Input!C19, 0)</f>
        <v>21512978.977180921</v>
      </c>
    </row>
    <row r="428" spans="1:7">
      <c r="A428">
        <f>A427+1</f>
        <v>427</v>
      </c>
      <c r="B428">
        <f>INT((A428-1)/12)+1</f>
        <v>36</v>
      </c>
      <c r="C428">
        <f>IF(A428&lt;=Input!C9*12, Input!C19, 0)</f>
        <v>0</v>
      </c>
      <c r="D428">
        <f>Input!C10*(1+Input!C11/100)^INT((A428-1)/12)</f>
        <v>213531.62969230869</v>
      </c>
      <c r="E428">
        <f>C428-D428</f>
        <v>-213531.62969230869</v>
      </c>
      <c r="F428">
        <f>F427*(1+Input!C13/100/12)+E428</f>
        <v>43703872.429646023</v>
      </c>
      <c r="G428">
        <f>G427*(1+Input!C13/100/12)+IF(A428&gt;Input!C9*12, Input!C19, 0)</f>
        <v>21727858.483925361</v>
      </c>
    </row>
    <row r="429" spans="1:7">
      <c r="A429">
        <f>A428+1</f>
        <v>428</v>
      </c>
      <c r="B429">
        <f>INT((A429-1)/12)+1</f>
        <v>36</v>
      </c>
      <c r="C429">
        <f>IF(A429&lt;=Input!C9*12, Input!C19, 0)</f>
        <v>0</v>
      </c>
      <c r="D429">
        <f>Input!C10*(1+Input!C11/100)^INT((A429-1)/12)</f>
        <v>213531.62969230869</v>
      </c>
      <c r="E429">
        <f>C429-D429</f>
        <v>-213531.62969230869</v>
      </c>
      <c r="F429">
        <f>F428*(1+Input!C13/100/12)+E429</f>
        <v>43818119.843176059</v>
      </c>
      <c r="G429">
        <f>G428*(1+Input!C13/100/12)+IF(A429&gt;Input!C9*12, Input!C19, 0)</f>
        <v>21944349.586970385</v>
      </c>
    </row>
    <row r="430" spans="1:7">
      <c r="A430">
        <f>A429+1</f>
        <v>429</v>
      </c>
      <c r="B430">
        <f>INT((A430-1)/12)+1</f>
        <v>36</v>
      </c>
      <c r="C430">
        <f>IF(A430&lt;=Input!C9*12, Input!C19, 0)</f>
        <v>0</v>
      </c>
      <c r="D430">
        <f>Input!C10*(1+Input!C11/100)^INT((A430-1)/12)</f>
        <v>213531.62969230869</v>
      </c>
      <c r="E430">
        <f>C430-D430</f>
        <v>-213531.62969230869</v>
      </c>
      <c r="F430">
        <f>F429*(1+Input!C13/100/12)+E430</f>
        <v>43933224.112307571</v>
      </c>
      <c r="G430">
        <f>G429*(1+Input!C13/100/12)+IF(A430&gt;Input!C9*12, Input!C19, 0)</f>
        <v>22162464.373288248</v>
      </c>
    </row>
    <row r="431" spans="1:7">
      <c r="A431">
        <f>A430+1</f>
        <v>430</v>
      </c>
      <c r="B431">
        <f>INT((A431-1)/12)+1</f>
        <v>36</v>
      </c>
      <c r="C431">
        <f>IF(A431&lt;=Input!C9*12, Input!C19, 0)</f>
        <v>0</v>
      </c>
      <c r="D431">
        <f>Input!C10*(1+Input!C11/100)^INT((A431-1)/12)</f>
        <v>213531.62969230869</v>
      </c>
      <c r="E431">
        <f>C431-D431</f>
        <v>-213531.62969230869</v>
      </c>
      <c r="F431">
        <f>F430*(1+Input!C13/100/12)+E431</f>
        <v>44049191.663457572</v>
      </c>
      <c r="G431">
        <f>G430*(1+Input!C13/100/12)+IF(A431&gt;Input!C9*12, Input!C19, 0)</f>
        <v>22382215.020503495</v>
      </c>
    </row>
    <row r="432" spans="1:7">
      <c r="A432">
        <f>A431+1</f>
        <v>431</v>
      </c>
      <c r="B432">
        <f>INT((A432-1)/12)+1</f>
        <v>36</v>
      </c>
      <c r="C432">
        <f>IF(A432&lt;=Input!C9*12, Input!C19, 0)</f>
        <v>0</v>
      </c>
      <c r="D432">
        <f>Input!C10*(1+Input!C11/100)^INT((A432-1)/12)</f>
        <v>213531.62969230869</v>
      </c>
      <c r="E432">
        <f>C432-D432</f>
        <v>-213531.62969230869</v>
      </c>
      <c r="F432">
        <f>F431*(1+Input!C13/100/12)+E432</f>
        <v>44166028.971241198</v>
      </c>
      <c r="G432">
        <f>G431*(1+Input!C13/100/12)+IF(A432&gt;Input!C9*12, Input!C19, 0)</f>
        <v>22603613.797572855</v>
      </c>
    </row>
    <row r="433" spans="1:7">
      <c r="A433">
        <f>A432+1</f>
        <v>432</v>
      </c>
      <c r="B433">
        <f>INT((A433-1)/12)+1</f>
        <v>36</v>
      </c>
      <c r="C433">
        <f>IF(A433&lt;=Input!C9*12, Input!C19, 0)</f>
        <v>0</v>
      </c>
      <c r="D433">
        <f>Input!C10*(1+Input!C11/100)^INT((A433-1)/12)</f>
        <v>213531.62969230869</v>
      </c>
      <c r="E433">
        <f>C433-D433</f>
        <v>-213531.62969230869</v>
      </c>
      <c r="F433">
        <f>F432*(1+Input!C13/100/12)+E433</f>
        <v>44283742.558833204</v>
      </c>
      <c r="G433">
        <f>G432*(1+Input!C13/100/12)+IF(A433&gt;Input!C9*12, Input!C19, 0)</f>
        <v>22826673.065470237</v>
      </c>
    </row>
    <row r="434" spans="1:7">
      <c r="A434">
        <f>A433+1</f>
        <v>433</v>
      </c>
      <c r="B434">
        <f>INT((A434-1)/12)+1</f>
        <v>37</v>
      </c>
      <c r="C434">
        <f>IF(A434&lt;=Input!C9*12, Input!C19, 0)</f>
        <v>0</v>
      </c>
      <c r="D434">
        <f>Input!C10*(1+Input!C11/100)^INT((A434-1)/12)</f>
        <v>228478.8437707703</v>
      </c>
      <c r="E434">
        <f>C434-D434</f>
        <v>-228478.8437707703</v>
      </c>
      <c r="F434">
        <f>F433*(1+Input!C13/100/12)+E434</f>
        <v>44387391.784253687</v>
      </c>
      <c r="G434">
        <f>G433*(1+Input!C13/100/12)+IF(A434&gt;Input!C9*12, Input!C19, 0)</f>
        <v>23051405.27787685</v>
      </c>
    </row>
    <row r="435" spans="1:7">
      <c r="A435">
        <f>A434+1</f>
        <v>434</v>
      </c>
      <c r="B435">
        <f>INT((A435-1)/12)+1</f>
        <v>37</v>
      </c>
      <c r="C435">
        <f>IF(A435&lt;=Input!C9*12, Input!C19, 0)</f>
        <v>0</v>
      </c>
      <c r="D435">
        <f>Input!C10*(1+Input!C11/100)^INT((A435-1)/12)</f>
        <v>228478.8437707703</v>
      </c>
      <c r="E435">
        <f>C435-D435</f>
        <v>-228478.8437707703</v>
      </c>
      <c r="F435">
        <f>F434*(1+Input!C13/100/12)+E435</f>
        <v>44491818.378864817</v>
      </c>
      <c r="G435">
        <f>G434*(1+Input!C13/100/12)+IF(A435&gt;Input!C9*12, Input!C19, 0)</f>
        <v>23277822.981876511</v>
      </c>
    </row>
    <row r="436" spans="1:7">
      <c r="A436">
        <f>A435+1</f>
        <v>435</v>
      </c>
      <c r="B436">
        <f>INT((A436-1)/12)+1</f>
        <v>37</v>
      </c>
      <c r="C436">
        <f>IF(A436&lt;=Input!C9*12, Input!C19, 0)</f>
        <v>0</v>
      </c>
      <c r="D436">
        <f>Input!C10*(1+Input!C11/100)^INT((A436-1)/12)</f>
        <v>228478.8437707703</v>
      </c>
      <c r="E436">
        <f>C436-D436</f>
        <v>-228478.8437707703</v>
      </c>
      <c r="F436">
        <f>F435*(1+Input!C13/100/12)+E436</f>
        <v>44597028.172935531</v>
      </c>
      <c r="G436">
        <f>G435*(1+Input!C13/100/12)+IF(A436&gt;Input!C9*12, Input!C19, 0)</f>
        <v>23505938.818656169</v>
      </c>
    </row>
    <row r="437" spans="1:7">
      <c r="A437">
        <f>A436+1</f>
        <v>436</v>
      </c>
      <c r="B437">
        <f>INT((A437-1)/12)+1</f>
        <v>37</v>
      </c>
      <c r="C437">
        <f>IF(A437&lt;=Input!C9*12, Input!C19, 0)</f>
        <v>0</v>
      </c>
      <c r="D437">
        <f>Input!C10*(1+Input!C11/100)^INT((A437-1)/12)</f>
        <v>228478.8437707703</v>
      </c>
      <c r="E437">
        <f>C437-D437</f>
        <v>-228478.8437707703</v>
      </c>
      <c r="F437">
        <f>F436*(1+Input!C13/100/12)+E437</f>
        <v>44703027.040461779</v>
      </c>
      <c r="G437">
        <f>G436*(1+Input!C13/100/12)+IF(A437&gt;Input!C9*12, Input!C19, 0)</f>
        <v>23735765.524211675</v>
      </c>
    </row>
    <row r="438" spans="1:7">
      <c r="A438">
        <f>A437+1</f>
        <v>437</v>
      </c>
      <c r="B438">
        <f>INT((A438-1)/12)+1</f>
        <v>37</v>
      </c>
      <c r="C438">
        <f>IF(A438&lt;=Input!C9*12, Input!C19, 0)</f>
        <v>0</v>
      </c>
      <c r="D438">
        <f>Input!C10*(1+Input!C11/100)^INT((A438-1)/12)</f>
        <v>228478.8437707703</v>
      </c>
      <c r="E438">
        <f>C438-D438</f>
        <v>-228478.8437707703</v>
      </c>
      <c r="F438">
        <f>F437*(1+Input!C13/100/12)+E438</f>
        <v>44809820.899494469</v>
      </c>
      <c r="G438">
        <f>G437*(1+Input!C13/100/12)+IF(A438&gt;Input!C9*12, Input!C19, 0)</f>
        <v>23967315.930058848</v>
      </c>
    </row>
    <row r="439" spans="1:7">
      <c r="A439">
        <f>A438+1</f>
        <v>438</v>
      </c>
      <c r="B439">
        <f>INT((A439-1)/12)+1</f>
        <v>37</v>
      </c>
      <c r="C439">
        <f>IF(A439&lt;=Input!C9*12, Input!C19, 0)</f>
        <v>0</v>
      </c>
      <c r="D439">
        <f>Input!C10*(1+Input!C11/100)^INT((A439-1)/12)</f>
        <v>228478.8437707703</v>
      </c>
      <c r="E439">
        <f>C439-D439</f>
        <v>-228478.8437707703</v>
      </c>
      <c r="F439">
        <f>F438*(1+Input!C13/100/12)+E439</f>
        <v>44917415.712469906</v>
      </c>
      <c r="G439">
        <f>G438*(1+Input!C13/100/12)+IF(A439&gt;Input!C9*12, Input!C19, 0)</f>
        <v>24200602.963949874</v>
      </c>
    </row>
    <row r="440" spans="1:7">
      <c r="A440">
        <f>A439+1</f>
        <v>439</v>
      </c>
      <c r="B440">
        <f>INT((A440-1)/12)+1</f>
        <v>37</v>
      </c>
      <c r="C440">
        <f>IF(A440&lt;=Input!C9*12, Input!C19, 0)</f>
        <v>0</v>
      </c>
      <c r="D440">
        <f>Input!C10*(1+Input!C11/100)^INT((A440-1)/12)</f>
        <v>228478.8437707703</v>
      </c>
      <c r="E440">
        <f>C440-D440</f>
        <v>-228478.8437707703</v>
      </c>
      <c r="F440">
        <f>F439*(1+Input!C13/100/12)+E440</f>
        <v>45025817.486542657</v>
      </c>
      <c r="G440">
        <f>G439*(1+Input!C13/100/12)+IF(A440&gt;Input!C9*12, Input!C19, 0)</f>
        <v>24435639.650595084</v>
      </c>
    </row>
    <row r="441" spans="1:7">
      <c r="A441">
        <f>A440+1</f>
        <v>440</v>
      </c>
      <c r="B441">
        <f>INT((A441-1)/12)+1</f>
        <v>37</v>
      </c>
      <c r="C441">
        <f>IF(A441&lt;=Input!C9*12, Input!C19, 0)</f>
        <v>0</v>
      </c>
      <c r="D441">
        <f>Input!C10*(1+Input!C11/100)^INT((A441-1)/12)</f>
        <v>228478.8437707703</v>
      </c>
      <c r="E441">
        <f>C441-D441</f>
        <v>-228478.8437707703</v>
      </c>
      <c r="F441">
        <f>F440*(1+Input!C13/100/12)+E441</f>
        <v>45135032.273920961</v>
      </c>
      <c r="G441">
        <f>G440*(1+Input!C13/100/12)+IF(A441&gt;Input!C9*12, Input!C19, 0)</f>
        <v>24672439.112390131</v>
      </c>
    </row>
    <row r="442" spans="1:7">
      <c r="A442">
        <f>A441+1</f>
        <v>441</v>
      </c>
      <c r="B442">
        <f>INT((A442-1)/12)+1</f>
        <v>37</v>
      </c>
      <c r="C442">
        <f>IF(A442&lt;=Input!C9*12, Input!C19, 0)</f>
        <v>0</v>
      </c>
      <c r="D442">
        <f>Input!C10*(1+Input!C11/100)^INT((A442-1)/12)</f>
        <v>228478.8437707703</v>
      </c>
      <c r="E442">
        <f>C442-D442</f>
        <v>-228478.8437707703</v>
      </c>
      <c r="F442">
        <f>F441*(1+Input!C13/100/12)+E442</f>
        <v>45245066.172204599</v>
      </c>
      <c r="G442">
        <f>G441*(1+Input!C13/100/12)+IF(A442&gt;Input!C9*12, Input!C19, 0)</f>
        <v>24911014.570148643</v>
      </c>
    </row>
    <row r="443" spans="1:7">
      <c r="A443">
        <f>A442+1</f>
        <v>442</v>
      </c>
      <c r="B443">
        <f>INT((A443-1)/12)+1</f>
        <v>37</v>
      </c>
      <c r="C443">
        <f>IF(A443&lt;=Input!C9*12, Input!C19, 0)</f>
        <v>0</v>
      </c>
      <c r="D443">
        <f>Input!C10*(1+Input!C11/100)^INT((A443-1)/12)</f>
        <v>228478.8437707703</v>
      </c>
      <c r="E443">
        <f>C443-D443</f>
        <v>-228478.8437707703</v>
      </c>
      <c r="F443">
        <f>F442*(1+Input!C13/100/12)+E443</f>
        <v>45355925.324725367</v>
      </c>
      <c r="G443">
        <f>G442*(1+Input!C13/100/12)+IF(A443&gt;Input!C9*12, Input!C19, 0)</f>
        <v>25151379.343840342</v>
      </c>
    </row>
    <row r="444" spans="1:7">
      <c r="A444">
        <f>A443+1</f>
        <v>443</v>
      </c>
      <c r="B444">
        <f>INT((A444-1)/12)+1</f>
        <v>37</v>
      </c>
      <c r="C444">
        <f>IF(A444&lt;=Input!C9*12, Input!C19, 0)</f>
        <v>0</v>
      </c>
      <c r="D444">
        <f>Input!C10*(1+Input!C11/100)^INT((A444-1)/12)</f>
        <v>228478.8437707703</v>
      </c>
      <c r="E444">
        <f>C444-D444</f>
        <v>-228478.8437707703</v>
      </c>
      <c r="F444">
        <f>F443*(1+Input!C13/100/12)+E444</f>
        <v>45467615.920890041</v>
      </c>
      <c r="G444">
        <f>G443*(1+Input!C13/100/12)+IF(A444&gt;Input!C9*12, Input!C19, 0)</f>
        <v>25393546.853334729</v>
      </c>
    </row>
    <row r="445" spans="1:7">
      <c r="A445">
        <f>A444+1</f>
        <v>444</v>
      </c>
      <c r="B445">
        <f>INT((A445-1)/12)+1</f>
        <v>37</v>
      </c>
      <c r="C445">
        <f>IF(A445&lt;=Input!C9*12, Input!C19, 0)</f>
        <v>0</v>
      </c>
      <c r="D445">
        <f>Input!C10*(1+Input!C11/100)^INT((A445-1)/12)</f>
        <v>228478.8437707703</v>
      </c>
      <c r="E445">
        <f>C445-D445</f>
        <v>-228478.8437707703</v>
      </c>
      <c r="F445">
        <f>F444*(1+Input!C13/100/12)+E445</f>
        <v>45580144.196525946</v>
      </c>
      <c r="G445">
        <f>G444*(1+Input!C13/100/12)+IF(A445&gt;Input!C9*12, Input!C19, 0)</f>
        <v>25637530.619150322</v>
      </c>
    </row>
    <row r="446" spans="1:7">
      <c r="A446">
        <f>A445+1</f>
        <v>445</v>
      </c>
      <c r="B446">
        <f>INT((A446-1)/12)+1</f>
        <v>38</v>
      </c>
      <c r="C446">
        <f>IF(A446&lt;=Input!C9*12, Input!C19, 0)</f>
        <v>0</v>
      </c>
      <c r="D446">
        <f>Input!C10*(1+Input!C11/100)^INT((A446-1)/12)</f>
        <v>244472.36283472425</v>
      </c>
      <c r="E446">
        <f>C446-D446</f>
        <v>-244472.36283472425</v>
      </c>
      <c r="F446">
        <f>F445*(1+Input!C13/100/12)+E446</f>
        <v>45677522.915165171</v>
      </c>
      <c r="G446">
        <f>G445*(1+Input!C13/100/12)+IF(A446&gt;Input!C9*12, Input!C19, 0)</f>
        <v>25883344.263209533</v>
      </c>
    </row>
    <row r="447" spans="1:7">
      <c r="A447">
        <f>A446+1</f>
        <v>446</v>
      </c>
      <c r="B447">
        <f>INT((A447-1)/12)+1</f>
        <v>38</v>
      </c>
      <c r="C447">
        <f>IF(A447&lt;=Input!C9*12, Input!C19, 0)</f>
        <v>0</v>
      </c>
      <c r="D447">
        <f>Input!C10*(1+Input!C11/100)^INT((A447-1)/12)</f>
        <v>244472.36283472425</v>
      </c>
      <c r="E447">
        <f>C447-D447</f>
        <v>-244472.36283472425</v>
      </c>
      <c r="F447">
        <f>F446*(1+Input!C13/100/12)+E447</f>
        <v>45775631.974194191</v>
      </c>
      <c r="G447">
        <f>G446*(1+Input!C13/100/12)+IF(A447&gt;Input!C9*12, Input!C19, 0)</f>
        <v>26131001.50959919</v>
      </c>
    </row>
    <row r="448" spans="1:7">
      <c r="A448">
        <f>A447+1</f>
        <v>447</v>
      </c>
      <c r="B448">
        <f>INT((A448-1)/12)+1</f>
        <v>38</v>
      </c>
      <c r="C448">
        <f>IF(A448&lt;=Input!C9*12, Input!C19, 0)</f>
        <v>0</v>
      </c>
      <c r="D448">
        <f>Input!C10*(1+Input!C11/100)^INT((A448-1)/12)</f>
        <v>244472.36283472425</v>
      </c>
      <c r="E448">
        <f>C448-D448</f>
        <v>-244472.36283472425</v>
      </c>
      <c r="F448">
        <f>F447*(1+Input!C13/100/12)+E448</f>
        <v>45874476.851165928</v>
      </c>
      <c r="G448">
        <f>G447*(1+Input!C13/100/12)+IF(A448&gt;Input!C9*12, Input!C19, 0)</f>
        <v>26380516.185336769</v>
      </c>
    </row>
    <row r="449" spans="1:7">
      <c r="A449">
        <f>A448+1</f>
        <v>448</v>
      </c>
      <c r="B449">
        <f>INT((A449-1)/12)+1</f>
        <v>38</v>
      </c>
      <c r="C449">
        <f>IF(A449&lt;=Input!C9*12, Input!C19, 0)</f>
        <v>0</v>
      </c>
      <c r="D449">
        <f>Input!C10*(1+Input!C11/100)^INT((A449-1)/12)</f>
        <v>244472.36283472425</v>
      </c>
      <c r="E449">
        <f>C449-D449</f>
        <v>-244472.36283472425</v>
      </c>
      <c r="F449">
        <f>F448*(1+Input!C13/100/12)+E449</f>
        <v>45974063.064714953</v>
      </c>
      <c r="G449">
        <f>G448*(1+Input!C13/100/12)+IF(A449&gt;Input!C9*12, Input!C19, 0)</f>
        <v>26631902.221142378</v>
      </c>
    </row>
    <row r="450" spans="1:7">
      <c r="A450">
        <f>A449+1</f>
        <v>449</v>
      </c>
      <c r="B450">
        <f>INT((A450-1)/12)+1</f>
        <v>38</v>
      </c>
      <c r="C450">
        <f>IF(A450&lt;=Input!C9*12, Input!C19, 0)</f>
        <v>0</v>
      </c>
      <c r="D450">
        <f>Input!C10*(1+Input!C11/100)^INT((A450-1)/12)</f>
        <v>244472.36283472425</v>
      </c>
      <c r="E450">
        <f>C450-D450</f>
        <v>-244472.36283472425</v>
      </c>
      <c r="F450">
        <f>F449*(1+Input!C13/100/12)+E450</f>
        <v>46074396.174865596</v>
      </c>
      <c r="G450">
        <f>G449*(1+Input!C13/100/12)+IF(A450&gt;Input!C9*12, Input!C19, 0)</f>
        <v>26885173.652216531</v>
      </c>
    </row>
    <row r="451" spans="1:7">
      <c r="A451">
        <f>A450+1</f>
        <v>450</v>
      </c>
      <c r="B451">
        <f>INT((A451-1)/12)+1</f>
        <v>38</v>
      </c>
      <c r="C451">
        <f>IF(A451&lt;=Input!C9*12, Input!C19, 0)</f>
        <v>0</v>
      </c>
      <c r="D451">
        <f>Input!C10*(1+Input!C11/100)^INT((A451-1)/12)</f>
        <v>244472.36283472425</v>
      </c>
      <c r="E451">
        <f>C451-D451</f>
        <v>-244472.36283472425</v>
      </c>
      <c r="F451">
        <f>F450*(1+Input!C13/100/12)+E451</f>
        <v>46175481.783342369</v>
      </c>
      <c r="G451">
        <f>G450*(1+Input!C13/100/12)+IF(A451&gt;Input!C9*12, Input!C19, 0)</f>
        <v>27140344.61902374</v>
      </c>
    </row>
    <row r="452" spans="1:7">
      <c r="A452">
        <f>A451+1</f>
        <v>451</v>
      </c>
      <c r="B452">
        <f>INT((A452-1)/12)+1</f>
        <v>38</v>
      </c>
      <c r="C452">
        <f>IF(A452&lt;=Input!C9*12, Input!C19, 0)</f>
        <v>0</v>
      </c>
      <c r="D452">
        <f>Input!C10*(1+Input!C11/100)^INT((A452-1)/12)</f>
        <v>244472.36283472425</v>
      </c>
      <c r="E452">
        <f>C452-D452</f>
        <v>-244472.36283472425</v>
      </c>
      <c r="F452">
        <f>F451*(1+Input!C13/100/12)+E452</f>
        <v>46277325.533882715</v>
      </c>
      <c r="G452">
        <f>G451*(1+Input!C13/100/12)+IF(A452&gt;Input!C9*12, Input!C19, 0)</f>
        <v>27397429.368082002</v>
      </c>
    </row>
    <row r="453" spans="1:7">
      <c r="A453">
        <f>A452+1</f>
        <v>452</v>
      </c>
      <c r="B453">
        <f>INT((A453-1)/12)+1</f>
        <v>38</v>
      </c>
      <c r="C453">
        <f>IF(A453&lt;=Input!C9*12, Input!C19, 0)</f>
        <v>0</v>
      </c>
      <c r="D453">
        <f>Input!C10*(1+Input!C11/100)^INT((A453-1)/12)</f>
        <v>244472.36283472425</v>
      </c>
      <c r="E453">
        <f>C453-D453</f>
        <v>-244472.36283472425</v>
      </c>
      <c r="F453">
        <f>F452*(1+Input!C13/100/12)+E453</f>
        <v>46379933.112552114</v>
      </c>
      <c r="G453">
        <f>G452*(1+Input!C13/100/12)+IF(A453&gt;Input!C9*12, Input!C19, 0)</f>
        <v>27656442.252758201</v>
      </c>
    </row>
    <row r="454" spans="1:7">
      <c r="A454">
        <f>A453+1</f>
        <v>453</v>
      </c>
      <c r="B454">
        <f>INT((A454-1)/12)+1</f>
        <v>38</v>
      </c>
      <c r="C454">
        <f>IF(A454&lt;=Input!C9*12, Input!C19, 0)</f>
        <v>0</v>
      </c>
      <c r="D454">
        <f>Input!C10*(1+Input!C11/100)^INT((A454-1)/12)</f>
        <v>244472.36283472425</v>
      </c>
      <c r="E454">
        <f>C454-D454</f>
        <v>-244472.36283472425</v>
      </c>
      <c r="F454">
        <f>F453*(1+Input!C13/100/12)+E454</f>
        <v>46483310.248061538</v>
      </c>
      <c r="G454">
        <f>G453*(1+Input!C13/100/12)+IF(A454&gt;Input!C9*12, Input!C19, 0)</f>
        <v>27917397.734069474</v>
      </c>
    </row>
    <row r="455" spans="1:7">
      <c r="A455">
        <f>A454+1</f>
        <v>454</v>
      </c>
      <c r="B455">
        <f>INT((A455-1)/12)+1</f>
        <v>38</v>
      </c>
      <c r="C455">
        <f>IF(A455&lt;=Input!C9*12, Input!C19, 0)</f>
        <v>0</v>
      </c>
      <c r="D455">
        <f>Input!C10*(1+Input!C11/100)^INT((A455-1)/12)</f>
        <v>244472.36283472425</v>
      </c>
      <c r="E455">
        <f>C455-D455</f>
        <v>-244472.36283472425</v>
      </c>
      <c r="F455">
        <f>F454*(1+Input!C13/100/12)+E455</f>
        <v>46587462.712087281</v>
      </c>
      <c r="G455">
        <f>G454*(1+Input!C13/100/12)+IF(A455&gt;Input!C9*12, Input!C19, 0)</f>
        <v>28180310.381490581</v>
      </c>
    </row>
    <row r="456" spans="1:7">
      <c r="A456">
        <f>A455+1</f>
        <v>455</v>
      </c>
      <c r="B456">
        <f>INT((A456-1)/12)+1</f>
        <v>38</v>
      </c>
      <c r="C456">
        <f>IF(A456&lt;=Input!C9*12, Input!C19, 0)</f>
        <v>0</v>
      </c>
      <c r="D456">
        <f>Input!C10*(1+Input!C11/100)^INT((A456-1)/12)</f>
        <v>244472.36283472425</v>
      </c>
      <c r="E456">
        <f>C456-D456</f>
        <v>-244472.36283472425</v>
      </c>
      <c r="F456">
        <f>F455*(1+Input!C13/100/12)+E456</f>
        <v>46692396.319593213</v>
      </c>
      <c r="G456">
        <f>G455*(1+Input!C13/100/12)+IF(A456&gt;Input!C9*12, Input!C19, 0)</f>
        <v>28445194.873767346</v>
      </c>
    </row>
    <row r="457" spans="1:7">
      <c r="A457">
        <f>A456+1</f>
        <v>456</v>
      </c>
      <c r="B457">
        <f>INT((A457-1)/12)+1</f>
        <v>38</v>
      </c>
      <c r="C457">
        <f>IF(A457&lt;=Input!C9*12, Input!C19, 0)</f>
        <v>0</v>
      </c>
      <c r="D457">
        <f>Input!C10*(1+Input!C11/100)^INT((A457-1)/12)</f>
        <v>244472.36283472425</v>
      </c>
      <c r="E457">
        <f>C457-D457</f>
        <v>-244472.36283472425</v>
      </c>
      <c r="F457">
        <f>F456*(1+Input!C13/100/12)+E457</f>
        <v>46798116.929155447</v>
      </c>
      <c r="G457">
        <f>G456*(1+Input!C13/100/12)+IF(A457&gt;Input!C9*12, Input!C19, 0)</f>
        <v>28712065.999736186</v>
      </c>
    </row>
    <row r="458" spans="1:7">
      <c r="A458">
        <f>A457+1</f>
        <v>457</v>
      </c>
      <c r="B458">
        <f>INT((A458-1)/12)+1</f>
        <v>39</v>
      </c>
      <c r="C458">
        <f>IF(A458&lt;=Input!C9*12, Input!C19, 0)</f>
        <v>0</v>
      </c>
      <c r="D458">
        <f>Input!C10*(1+Input!C11/100)^INT((A458-1)/12)</f>
        <v>261585.42823315493</v>
      </c>
      <c r="E458">
        <f>C458-D458</f>
        <v>-261585.42823315493</v>
      </c>
      <c r="F458">
        <f>F457*(1+Input!C13/100/12)+E458</f>
        <v>46887517.377890959</v>
      </c>
      <c r="G458">
        <f>G457*(1+Input!C13/100/12)+IF(A458&gt;Input!C9*12, Input!C19, 0)</f>
        <v>28980938.659149792</v>
      </c>
    </row>
    <row r="459" spans="1:7">
      <c r="A459">
        <f>A458+1</f>
        <v>458</v>
      </c>
      <c r="B459">
        <f>INT((A459-1)/12)+1</f>
        <v>39</v>
      </c>
      <c r="C459">
        <f>IF(A459&lt;=Input!C9*12, Input!C19, 0)</f>
        <v>0</v>
      </c>
      <c r="D459">
        <f>Input!C10*(1+Input!C11/100)^INT((A459-1)/12)</f>
        <v>261585.42823315493</v>
      </c>
      <c r="E459">
        <f>C459-D459</f>
        <v>-261585.42823315493</v>
      </c>
      <c r="F459">
        <f>F458*(1+Input!C13/100/12)+E459</f>
        <v>46977588.329991989</v>
      </c>
      <c r="G459">
        <f>G458*(1+Input!C13/100/12)+IF(A459&gt;Input!C9*12, Input!C19, 0)</f>
        <v>29251827.863508999</v>
      </c>
    </row>
    <row r="460" spans="1:7">
      <c r="A460">
        <f>A459+1</f>
        <v>459</v>
      </c>
      <c r="B460">
        <f>INT((A460-1)/12)+1</f>
        <v>39</v>
      </c>
      <c r="C460">
        <f>IF(A460&lt;=Input!C9*12, Input!C19, 0)</f>
        <v>0</v>
      </c>
      <c r="D460">
        <f>Input!C10*(1+Input!C11/100)^INT((A460-1)/12)</f>
        <v>261585.42823315493</v>
      </c>
      <c r="E460">
        <f>C460-D460</f>
        <v>-261585.42823315493</v>
      </c>
      <c r="F460">
        <f>F459*(1+Input!C13/100/12)+E460</f>
        <v>47068334.81423378</v>
      </c>
      <c r="G460">
        <f>G459*(1+Input!C13/100/12)+IF(A460&gt;Input!C9*12, Input!C19, 0)</f>
        <v>29524748.736900903</v>
      </c>
    </row>
    <row r="461" spans="1:7">
      <c r="A461">
        <f>A460+1</f>
        <v>460</v>
      </c>
      <c r="B461">
        <f>INT((A461-1)/12)+1</f>
        <v>39</v>
      </c>
      <c r="C461">
        <f>IF(A461&lt;=Input!C9*12, Input!C19, 0)</f>
        <v>0</v>
      </c>
      <c r="D461">
        <f>Input!C10*(1+Input!C11/100)^INT((A461-1)/12)</f>
        <v>261585.42823315493</v>
      </c>
      <c r="E461">
        <f>C461-D461</f>
        <v>-261585.42823315493</v>
      </c>
      <c r="F461">
        <f>F460*(1+Input!C13/100/12)+E461</f>
        <v>47159761.897107385</v>
      </c>
      <c r="G461">
        <f>G460*(1+Input!C13/100/12)+IF(A461&gt;Input!C9*12, Input!C19, 0)</f>
        <v>29799716.516843244</v>
      </c>
    </row>
    <row r="462" spans="1:7">
      <c r="A462">
        <f>A461+1</f>
        <v>461</v>
      </c>
      <c r="B462">
        <f>INT((A462-1)/12)+1</f>
        <v>39</v>
      </c>
      <c r="C462">
        <f>IF(A462&lt;=Input!C9*12, Input!C19, 0)</f>
        <v>0</v>
      </c>
      <c r="D462">
        <f>Input!C10*(1+Input!C11/100)^INT((A462-1)/12)</f>
        <v>261585.42823315493</v>
      </c>
      <c r="E462">
        <f>C462-D462</f>
        <v>-261585.42823315493</v>
      </c>
      <c r="F462">
        <f>F461*(1+Input!C13/100/12)+E462</f>
        <v>47251874.683102541</v>
      </c>
      <c r="G462">
        <f>G461*(1+Input!C13/100/12)+IF(A462&gt;Input!C9*12, Input!C19, 0)</f>
        <v>30076746.555135153</v>
      </c>
    </row>
    <row r="463" spans="1:7">
      <c r="A463">
        <f>A462+1</f>
        <v>462</v>
      </c>
      <c r="B463">
        <f>INT((A463-1)/12)+1</f>
        <v>39</v>
      </c>
      <c r="C463">
        <f>IF(A463&lt;=Input!C9*12, Input!C19, 0)</f>
        <v>0</v>
      </c>
      <c r="D463">
        <f>Input!C10*(1+Input!C11/100)^INT((A463-1)/12)</f>
        <v>261585.42823315493</v>
      </c>
      <c r="E463">
        <f>C463-D463</f>
        <v>-261585.42823315493</v>
      </c>
      <c r="F463">
        <f>F462*(1+Input!C13/100/12)+E463</f>
        <v>47344678.314992659</v>
      </c>
      <c r="G463">
        <f>G462*(1+Input!C13/100/12)+IF(A463&gt;Input!C9*12, Input!C19, 0)</f>
        <v>30355854.318714254</v>
      </c>
    </row>
    <row r="464" spans="1:7">
      <c r="A464">
        <f>A463+1</f>
        <v>463</v>
      </c>
      <c r="B464">
        <f>INT((A464-1)/12)+1</f>
        <v>39</v>
      </c>
      <c r="C464">
        <f>IF(A464&lt;=Input!C9*12, Input!C19, 0)</f>
        <v>0</v>
      </c>
      <c r="D464">
        <f>Input!C10*(1+Input!C11/100)^INT((A464-1)/12)</f>
        <v>261585.42823315493</v>
      </c>
      <c r="E464">
        <f>C464-D464</f>
        <v>-261585.42823315493</v>
      </c>
      <c r="F464">
        <f>F463*(1+Input!C13/100/12)+E464</f>
        <v>47438177.974121951</v>
      </c>
      <c r="G464">
        <f>G463*(1+Input!C13/100/12)+IF(A464&gt;Input!C9*12, Input!C19, 0)</f>
        <v>30637055.390520196</v>
      </c>
    </row>
    <row r="465" spans="1:7">
      <c r="A465">
        <f>A464+1</f>
        <v>464</v>
      </c>
      <c r="B465">
        <f>INT((A465-1)/12)+1</f>
        <v>39</v>
      </c>
      <c r="C465">
        <f>IF(A465&lt;=Input!C9*12, Input!C19, 0)</f>
        <v>0</v>
      </c>
      <c r="D465">
        <f>Input!C10*(1+Input!C11/100)^INT((A465-1)/12)</f>
        <v>261585.42823315493</v>
      </c>
      <c r="E465">
        <f>C465-D465</f>
        <v>-261585.42823315493</v>
      </c>
      <c r="F465">
        <f>F464*(1+Input!C13/100/12)+E465</f>
        <v>47532378.880694717</v>
      </c>
      <c r="G465">
        <f>G464*(1+Input!C13/100/12)+IF(A465&gt;Input!C9*12, Input!C19, 0)</f>
        <v>30920365.470364682</v>
      </c>
    </row>
    <row r="466" spans="1:7">
      <c r="A466">
        <f>A465+1</f>
        <v>465</v>
      </c>
      <c r="B466">
        <f>INT((A466-1)/12)+1</f>
        <v>39</v>
      </c>
      <c r="C466">
        <f>IF(A466&lt;=Input!C9*12, Input!C19, 0)</f>
        <v>0</v>
      </c>
      <c r="D466">
        <f>Input!C10*(1+Input!C11/100)^INT((A466-1)/12)</f>
        <v>261585.42823315493</v>
      </c>
      <c r="E466">
        <f>C466-D466</f>
        <v>-261585.42823315493</v>
      </c>
      <c r="F466">
        <f>F465*(1+Input!C13/100/12)+E466</f>
        <v>47627286.294066779</v>
      </c>
      <c r="G466">
        <f>G465*(1+Input!C13/100/12)+IF(A466&gt;Input!C9*12, Input!C19, 0)</f>
        <v>31205800.375808004</v>
      </c>
    </row>
    <row r="467" spans="1:7">
      <c r="A467">
        <f>A466+1</f>
        <v>466</v>
      </c>
      <c r="B467">
        <f>INT((A467-1)/12)+1</f>
        <v>39</v>
      </c>
      <c r="C467">
        <f>IF(A467&lt;=Input!C9*12, Input!C19, 0)</f>
        <v>0</v>
      </c>
      <c r="D467">
        <f>Input!C10*(1+Input!C11/100)^INT((A467-1)/12)</f>
        <v>261585.42823315493</v>
      </c>
      <c r="E467">
        <f>C467-D467</f>
        <v>-261585.42823315493</v>
      </c>
      <c r="F467">
        <f>F466*(1+Input!C13/100/12)+E467</f>
        <v>47722905.513039127</v>
      </c>
      <c r="G467">
        <f>G466*(1+Input!C13/100/12)+IF(A467&gt;Input!C9*12, Input!C19, 0)</f>
        <v>31493376.043042149</v>
      </c>
    </row>
    <row r="468" spans="1:7">
      <c r="A468">
        <f>A467+1</f>
        <v>467</v>
      </c>
      <c r="B468">
        <f>INT((A468-1)/12)+1</f>
        <v>39</v>
      </c>
      <c r="C468">
        <f>IF(A468&lt;=Input!C9*12, Input!C19, 0)</f>
        <v>0</v>
      </c>
      <c r="D468">
        <f>Input!C10*(1+Input!C11/100)^INT((A468-1)/12)</f>
        <v>261585.42823315493</v>
      </c>
      <c r="E468">
        <f>C468-D468</f>
        <v>-261585.42823315493</v>
      </c>
      <c r="F468">
        <f>F467*(1+Input!C13/100/12)+E468</f>
        <v>47819241.876153767</v>
      </c>
      <c r="G468">
        <f>G467*(1+Input!C13/100/12)+IF(A468&gt;Input!C9*12, Input!C19, 0)</f>
        <v>31783108.527780551</v>
      </c>
    </row>
    <row r="469" spans="1:7">
      <c r="A469">
        <f>A468+1</f>
        <v>468</v>
      </c>
      <c r="B469">
        <f>INT((A469-1)/12)+1</f>
        <v>39</v>
      </c>
      <c r="C469">
        <f>IF(A469&lt;=Input!C9*12, Input!C19, 0)</f>
        <v>0</v>
      </c>
      <c r="D469">
        <f>Input!C10*(1+Input!C11/100)^INT((A469-1)/12)</f>
        <v>261585.42823315493</v>
      </c>
      <c r="E469">
        <f>C469-D469</f>
        <v>-261585.42823315493</v>
      </c>
      <c r="F469">
        <f>F468*(1+Input!C13/100/12)+E469</f>
        <v>47916300.761991769</v>
      </c>
      <c r="G469">
        <f>G468*(1+Input!C13/100/12)+IF(A469&gt;Input!C9*12, Input!C19, 0)</f>
        <v>32075014.006154489</v>
      </c>
    </row>
    <row r="470" spans="1:7">
      <c r="A470">
        <f>A469+1</f>
        <v>469</v>
      </c>
      <c r="B470">
        <f>INT((A470-1)/12)+1</f>
        <v>40</v>
      </c>
      <c r="C470">
        <f>IF(A470&lt;=Input!C9*12, Input!C19, 0)</f>
        <v>0</v>
      </c>
      <c r="D470">
        <f>Input!C10*(1+Input!C11/100)^INT((A470-1)/12)</f>
        <v>279896.40820947581</v>
      </c>
      <c r="E470">
        <f>C470-D470</f>
        <v>-279896.40820947581</v>
      </c>
      <c r="F470">
        <f>F469*(1+Input!C13/100/12)+E470</f>
        <v>47995776.609497234</v>
      </c>
      <c r="G470">
        <f>G469*(1+Input!C13/100/12)+IF(A470&gt;Input!C9*12, Input!C19, 0)</f>
        <v>32369108.775616232</v>
      </c>
    </row>
    <row r="471" spans="1:7">
      <c r="A471">
        <f>A470+1</f>
        <v>470</v>
      </c>
      <c r="B471">
        <f>INT((A471-1)/12)+1</f>
        <v>40</v>
      </c>
      <c r="C471">
        <f>IF(A471&lt;=Input!C9*12, Input!C19, 0)</f>
        <v>0</v>
      </c>
      <c r="D471">
        <f>Input!C10*(1+Input!C11/100)^INT((A471-1)/12)</f>
        <v>279896.40820947581</v>
      </c>
      <c r="E471">
        <f>C471-D471</f>
        <v>-279896.40820947581</v>
      </c>
      <c r="F471">
        <f>F470*(1+Input!C13/100/12)+E471</f>
        <v>48075848.525858991</v>
      </c>
      <c r="G471">
        <f>G470*(1+Input!C13/100/12)+IF(A471&gt;Input!C9*12, Input!C19, 0)</f>
        <v>32665409.25584894</v>
      </c>
    </row>
    <row r="472" spans="1:7">
      <c r="A472">
        <f>A471+1</f>
        <v>471</v>
      </c>
      <c r="B472">
        <f>INT((A472-1)/12)+1</f>
        <v>40</v>
      </c>
      <c r="C472">
        <f>IF(A472&lt;=Input!C9*12, Input!C19, 0)</f>
        <v>0</v>
      </c>
      <c r="D472">
        <f>Input!C10*(1+Input!C11/100)^INT((A472-1)/12)</f>
        <v>279896.40820947581</v>
      </c>
      <c r="E472">
        <f>C472-D472</f>
        <v>-279896.40820947581</v>
      </c>
      <c r="F472">
        <f>F471*(1+Input!C13/100/12)+E472</f>
        <v>48156520.98159346</v>
      </c>
      <c r="G472">
        <f>G471*(1+Input!C13/100/12)+IF(A472&gt;Input!C9*12, Input!C19, 0)</f>
        <v>32963931.989683393</v>
      </c>
    </row>
    <row r="473" spans="1:7">
      <c r="A473">
        <f>A472+1</f>
        <v>472</v>
      </c>
      <c r="B473">
        <f>INT((A473-1)/12)+1</f>
        <v>40</v>
      </c>
      <c r="C473">
        <f>IF(A473&lt;=Input!C9*12, Input!C19, 0)</f>
        <v>0</v>
      </c>
      <c r="D473">
        <f>Input!C10*(1+Input!C11/100)^INT((A473-1)/12)</f>
        <v>279896.40820947581</v>
      </c>
      <c r="E473">
        <f>C473-D473</f>
        <v>-279896.40820947581</v>
      </c>
      <c r="F473">
        <f>F472*(1+Input!C13/100/12)+E473</f>
        <v>48237798.480745941</v>
      </c>
      <c r="G473">
        <f>G472*(1+Input!C13/100/12)+IF(A473&gt;Input!C9*12, Input!C19, 0)</f>
        <v>33264693.644021604</v>
      </c>
    </row>
    <row r="474" spans="1:7">
      <c r="A474">
        <f>A473+1</f>
        <v>473</v>
      </c>
      <c r="B474">
        <f>INT((A474-1)/12)+1</f>
        <v>40</v>
      </c>
      <c r="C474">
        <f>IF(A474&lt;=Input!C9*12, Input!C19, 0)</f>
        <v>0</v>
      </c>
      <c r="D474">
        <f>Input!C10*(1+Input!C11/100)^INT((A474-1)/12)</f>
        <v>279896.40820947581</v>
      </c>
      <c r="E474">
        <f>C474-D474</f>
        <v>-279896.40820947581</v>
      </c>
      <c r="F474">
        <f>F473*(1+Input!C13/100/12)+E474</f>
        <v>48319685.561142065</v>
      </c>
      <c r="G474">
        <f>G473*(1+Input!C13/100/12)+IF(A474&gt;Input!C9*12, Input!C19, 0)</f>
        <v>33567711.010767348</v>
      </c>
    </row>
    <row r="475" spans="1:7">
      <c r="A475">
        <f>A474+1</f>
        <v>474</v>
      </c>
      <c r="B475">
        <f>INT((A475-1)/12)+1</f>
        <v>40</v>
      </c>
      <c r="C475">
        <f>IF(A475&lt;=Input!C9*12, Input!C19, 0)</f>
        <v>0</v>
      </c>
      <c r="D475">
        <f>Input!C10*(1+Input!C11/100)^INT((A475-1)/12)</f>
        <v>279896.40820947581</v>
      </c>
      <c r="E475">
        <f>C475-D475</f>
        <v>-279896.40820947581</v>
      </c>
      <c r="F475">
        <f>F474*(1+Input!C13/100/12)+E475</f>
        <v>48402186.794641159</v>
      </c>
      <c r="G475">
        <f>G474*(1+Input!C13/100/12)+IF(A475&gt;Input!C9*12, Input!C19, 0)</f>
        <v>33873001.007763691</v>
      </c>
    </row>
    <row r="476" spans="1:7">
      <c r="A476">
        <f>A475+1</f>
        <v>475</v>
      </c>
      <c r="B476">
        <f>INT((A476-1)/12)+1</f>
        <v>40</v>
      </c>
      <c r="C476">
        <f>IF(A476&lt;=Input!C9*12, Input!C19, 0)</f>
        <v>0</v>
      </c>
      <c r="D476">
        <f>Input!C10*(1+Input!C11/100)^INT((A476-1)/12)</f>
        <v>279896.40820947581</v>
      </c>
      <c r="E476">
        <f>C476-D476</f>
        <v>-279896.40820947581</v>
      </c>
      <c r="F476">
        <f>F475*(1+Input!C13/100/12)+E476</f>
        <v>48485306.787391499</v>
      </c>
      <c r="G476">
        <f>G475*(1+Input!C13/100/12)+IF(A476&gt;Input!C9*12, Input!C19, 0)</f>
        <v>34180580.679737501</v>
      </c>
    </row>
    <row r="477" spans="1:7">
      <c r="A477">
        <f>A476+1</f>
        <v>476</v>
      </c>
      <c r="B477">
        <f>INT((A477-1)/12)+1</f>
        <v>40</v>
      </c>
      <c r="C477">
        <f>IF(A477&lt;=Input!C9*12, Input!C19, 0)</f>
        <v>0</v>
      </c>
      <c r="D477">
        <f>Input!C10*(1+Input!C11/100)^INT((A477-1)/12)</f>
        <v>279896.40820947581</v>
      </c>
      <c r="E477">
        <f>C477-D477</f>
        <v>-279896.40820947581</v>
      </c>
      <c r="F477">
        <f>F476*(1+Input!C13/100/12)+E477</f>
        <v>48569050.180087462</v>
      </c>
      <c r="G477">
        <f>G476*(1+Input!C13/100/12)+IF(A477&gt;Input!C9*12, Input!C19, 0)</f>
        <v>34490467.199251115</v>
      </c>
    </row>
    <row r="478" spans="1:7">
      <c r="A478">
        <f>A477+1</f>
        <v>477</v>
      </c>
      <c r="B478">
        <f>INT((A478-1)/12)+1</f>
        <v>40</v>
      </c>
      <c r="C478">
        <f>IF(A478&lt;=Input!C9*12, Input!C19, 0)</f>
        <v>0</v>
      </c>
      <c r="D478">
        <f>Input!C10*(1+Input!C11/100)^INT((A478-1)/12)</f>
        <v>279896.40820947581</v>
      </c>
      <c r="E478">
        <f>C478-D478</f>
        <v>-279896.40820947581</v>
      </c>
      <c r="F478">
        <f>F477*(1+Input!C13/100/12)+E478</f>
        <v>48653421.648228645</v>
      </c>
      <c r="G478">
        <f>G477*(1+Input!C13/100/12)+IF(A478&gt;Input!C9*12, Input!C19, 0)</f>
        <v>34802677.867661081</v>
      </c>
    </row>
    <row r="479" spans="1:7">
      <c r="A479">
        <f>A478+1</f>
        <v>478</v>
      </c>
      <c r="B479">
        <f>INT((A479-1)/12)+1</f>
        <v>40</v>
      </c>
      <c r="C479">
        <f>IF(A479&lt;=Input!C9*12, Input!C19, 0)</f>
        <v>0</v>
      </c>
      <c r="D479">
        <f>Input!C10*(1+Input!C11/100)^INT((A479-1)/12)</f>
        <v>279896.40820947581</v>
      </c>
      <c r="E479">
        <f>C479-D479</f>
        <v>-279896.40820947581</v>
      </c>
      <c r="F479">
        <f>F478*(1+Input!C13/100/12)+E479</f>
        <v>48738425.902380891</v>
      </c>
      <c r="G479">
        <f>G478*(1+Input!C13/100/12)+IF(A479&gt;Input!C9*12, Input!C19, 0)</f>
        <v>35117230.116084121</v>
      </c>
    </row>
    <row r="480" spans="1:7">
      <c r="A480">
        <f>A479+1</f>
        <v>479</v>
      </c>
      <c r="B480">
        <f>INT((A480-1)/12)+1</f>
        <v>40</v>
      </c>
      <c r="C480">
        <f>IF(A480&lt;=Input!C9*12, Input!C19, 0)</f>
        <v>0</v>
      </c>
      <c r="D480">
        <f>Input!C10*(1+Input!C11/100)^INT((A480-1)/12)</f>
        <v>279896.40820947581</v>
      </c>
      <c r="E480">
        <f>C480-D480</f>
        <v>-279896.40820947581</v>
      </c>
      <c r="F480">
        <f>F479*(1+Input!C13/100/12)+E480</f>
        <v>48824067.68843928</v>
      </c>
      <c r="G480">
        <f>G479*(1+Input!C13/100/12)+IF(A480&gt;Input!C9*12, Input!C19, 0)</f>
        <v>35434141.506370336</v>
      </c>
    </row>
    <row r="481" spans="1:7">
      <c r="A481">
        <f>A480+1</f>
        <v>480</v>
      </c>
      <c r="B481">
        <f>INT((A481-1)/12)+1</f>
        <v>40</v>
      </c>
      <c r="C481">
        <f>IF(A481&lt;=Input!C9*12, Input!C19, 0)</f>
        <v>0</v>
      </c>
      <c r="D481">
        <f>Input!C10*(1+Input!C11/100)^INT((A481-1)/12)</f>
        <v>279896.40820947581</v>
      </c>
      <c r="E481">
        <f>C481-D481</f>
        <v>-279896.40820947581</v>
      </c>
      <c r="F481">
        <f>F480*(1+Input!C13/100/12)+E481</f>
        <v>48910351.787893102</v>
      </c>
      <c r="G481">
        <f>G480*(1+Input!C13/100/12)+IF(A481&gt;Input!C9*12, Input!C19, 0)</f>
        <v>35753429.732083701</v>
      </c>
    </row>
    <row r="482" spans="1:7">
      <c r="A482">
        <f>A481+1</f>
        <v>481</v>
      </c>
      <c r="B482">
        <f>INT((A482-1)/12)+1</f>
        <v>41</v>
      </c>
      <c r="C482">
        <f>IF(A482&lt;=Input!C9*12, Input!C19, 0)</f>
        <v>0</v>
      </c>
      <c r="D482">
        <f>Input!C10*(1+Input!C11/100)^INT((A482-1)/12)</f>
        <v>299489.15678413905</v>
      </c>
      <c r="E482">
        <f>C482-D482</f>
        <v>-299489.15678413905</v>
      </c>
      <c r="F482">
        <f>F481*(1+Input!C13/100/12)+E482</f>
        <v>48977690.269518167</v>
      </c>
      <c r="G482">
        <f>G481*(1+Input!C13/100/12)+IF(A482&gt;Input!C9*12, Input!C19, 0)</f>
        <v>36075112.619489916</v>
      </c>
    </row>
    <row r="483" spans="1:7">
      <c r="A483">
        <f>A482+1</f>
        <v>482</v>
      </c>
      <c r="B483">
        <f>INT((A483-1)/12)+1</f>
        <v>41</v>
      </c>
      <c r="C483">
        <f>IF(A483&lt;=Input!C9*12, Input!C19, 0)</f>
        <v>0</v>
      </c>
      <c r="D483">
        <f>Input!C10*(1+Input!C11/100)^INT((A483-1)/12)</f>
        <v>299489.15678413905</v>
      </c>
      <c r="E483">
        <f>C483-D483</f>
        <v>-299489.15678413905</v>
      </c>
      <c r="F483">
        <f>F482*(1+Input!C13/100/12)+E483</f>
        <v>49045533.789755419</v>
      </c>
      <c r="G483">
        <f>G482*(1+Input!C13/100/12)+IF(A483&gt;Input!C9*12, Input!C19, 0)</f>
        <v>36399208.128551677</v>
      </c>
    </row>
    <row r="484" spans="1:7">
      <c r="A484">
        <f>A483+1</f>
        <v>483</v>
      </c>
      <c r="B484">
        <f>INT((A484-1)/12)+1</f>
        <v>41</v>
      </c>
      <c r="C484">
        <f>IF(A484&lt;=Input!C9*12, Input!C19, 0)</f>
        <v>0</v>
      </c>
      <c r="D484">
        <f>Input!C10*(1+Input!C11/100)^INT((A484-1)/12)</f>
        <v>299489.15678413905</v>
      </c>
      <c r="E484">
        <f>C484-D484</f>
        <v>-299489.15678413905</v>
      </c>
      <c r="F484">
        <f>F483*(1+Input!C13/100/12)+E484</f>
        <v>49113886.136394449</v>
      </c>
      <c r="G484">
        <f>G483*(1+Input!C13/100/12)+IF(A484&gt;Input!C9*12, Input!C19, 0)</f>
        <v>36725734.353931397</v>
      </c>
    </row>
    <row r="485" spans="1:7">
      <c r="A485">
        <f>A484+1</f>
        <v>484</v>
      </c>
      <c r="B485">
        <f>INT((A485-1)/12)+1</f>
        <v>41</v>
      </c>
      <c r="C485">
        <f>IF(A485&lt;=Input!C9*12, Input!C19, 0)</f>
        <v>0</v>
      </c>
      <c r="D485">
        <f>Input!C10*(1+Input!C11/100)^INT((A485-1)/12)</f>
        <v>299489.15678413905</v>
      </c>
      <c r="E485">
        <f>C485-D485</f>
        <v>-299489.15678413905</v>
      </c>
      <c r="F485">
        <f>F484*(1+Input!C13/100/12)+E485</f>
        <v>49182751.12563327</v>
      </c>
      <c r="G485">
        <f>G484*(1+Input!C13/100/12)+IF(A485&gt;Input!C9*12, Input!C19, 0)</f>
        <v>37054709.526001468</v>
      </c>
    </row>
    <row r="486" spans="1:7">
      <c r="A486">
        <f>A485+1</f>
        <v>485</v>
      </c>
      <c r="B486">
        <f>INT((A486-1)/12)+1</f>
        <v>41</v>
      </c>
      <c r="C486">
        <f>IF(A486&lt;=Input!C9*12, Input!C19, 0)</f>
        <v>0</v>
      </c>
      <c r="D486">
        <f>Input!C10*(1+Input!C11/100)^INT((A486-1)/12)</f>
        <v>299489.15678413905</v>
      </c>
      <c r="E486">
        <f>C486-D486</f>
        <v>-299489.15678413905</v>
      </c>
      <c r="F486">
        <f>F485*(1+Input!C13/100/12)+E486</f>
        <v>49252132.602291383</v>
      </c>
      <c r="G486">
        <f>G485*(1+Input!C13/100/12)+IF(A486&gt;Input!C9*12, Input!C19, 0)</f>
        <v>37386152.011862062</v>
      </c>
    </row>
    <row r="487" spans="1:7">
      <c r="A487">
        <f>A486+1</f>
        <v>486</v>
      </c>
      <c r="B487">
        <f>INT((A487-1)/12)+1</f>
        <v>41</v>
      </c>
      <c r="C487">
        <f>IF(A487&lt;=Input!C9*12, Input!C19, 0)</f>
        <v>0</v>
      </c>
      <c r="D487">
        <f>Input!C10*(1+Input!C11/100)^INT((A487-1)/12)</f>
        <v>299489.15678413905</v>
      </c>
      <c r="E487">
        <f>C487-D487</f>
        <v>-299489.15678413905</v>
      </c>
      <c r="F487">
        <f>F486*(1+Input!C13/100/12)+E487</f>
        <v>49322034.440024428</v>
      </c>
      <c r="G487">
        <f>G486*(1+Input!C13/100/12)+IF(A487&gt;Input!C9*12, Input!C19, 0)</f>
        <v>37720080.316366613</v>
      </c>
    </row>
    <row r="488" spans="1:7">
      <c r="A488">
        <f>A487+1</f>
        <v>487</v>
      </c>
      <c r="B488">
        <f>INT((A488-1)/12)+1</f>
        <v>41</v>
      </c>
      <c r="C488">
        <f>IF(A488&lt;=Input!C9*12, Input!C19, 0)</f>
        <v>0</v>
      </c>
      <c r="D488">
        <f>Input!C10*(1+Input!C11/100)^INT((A488-1)/12)</f>
        <v>299489.15678413905</v>
      </c>
      <c r="E488">
        <f>C488-D488</f>
        <v>-299489.15678413905</v>
      </c>
      <c r="F488">
        <f>F487*(1+Input!C13/100/12)+E488</f>
        <v>49392460.541540474</v>
      </c>
      <c r="G488">
        <f>G487*(1+Input!C13/100/12)+IF(A488&gt;Input!C9*12, Input!C19, 0)</f>
        <v>38056513.083154947</v>
      </c>
    </row>
    <row r="489" spans="1:7">
      <c r="A489">
        <f>A488+1</f>
        <v>488</v>
      </c>
      <c r="B489">
        <f>INT((A489-1)/12)+1</f>
        <v>41</v>
      </c>
      <c r="C489">
        <f>IF(A489&lt;=Input!C9*12, Input!C19, 0)</f>
        <v>0</v>
      </c>
      <c r="D489">
        <f>Input!C10*(1+Input!C11/100)^INT((A489-1)/12)</f>
        <v>299489.15678413905</v>
      </c>
      <c r="E489">
        <f>C489-D489</f>
        <v>-299489.15678413905</v>
      </c>
      <c r="F489">
        <f>F488*(1+Input!C13/100/12)+E489</f>
        <v>49463414.838817894</v>
      </c>
      <c r="G489">
        <f>G488*(1+Input!C13/100/12)+IF(A489&gt;Input!C9*12, Input!C19, 0)</f>
        <v>38395469.095694192</v>
      </c>
    </row>
    <row r="490" spans="1:7">
      <c r="A490">
        <f>A489+1</f>
        <v>489</v>
      </c>
      <c r="B490">
        <f>INT((A490-1)/12)+1</f>
        <v>41</v>
      </c>
      <c r="C490">
        <f>IF(A490&lt;=Input!C9*12, Input!C19, 0)</f>
        <v>0</v>
      </c>
      <c r="D490">
        <f>Input!C10*(1+Input!C11/100)^INT((A490-1)/12)</f>
        <v>299489.15678413905</v>
      </c>
      <c r="E490">
        <f>C490-D490</f>
        <v>-299489.15678413905</v>
      </c>
      <c r="F490">
        <f>F489*(1+Input!C13/100/12)+E490</f>
        <v>49534901.293324895</v>
      </c>
      <c r="G490">
        <f>G489*(1+Input!C13/100/12)+IF(A490&gt;Input!C9*12, Input!C19, 0)</f>
        <v>38736967.27832748</v>
      </c>
    </row>
    <row r="491" spans="1:7">
      <c r="A491">
        <f>A490+1</f>
        <v>490</v>
      </c>
      <c r="B491">
        <f>INT((A491-1)/12)+1</f>
        <v>41</v>
      </c>
      <c r="C491">
        <f>IF(A491&lt;=Input!C9*12, Input!C19, 0)</f>
        <v>0</v>
      </c>
      <c r="D491">
        <f>Input!C10*(1+Input!C11/100)^INT((A491-1)/12)</f>
        <v>299489.15678413905</v>
      </c>
      <c r="E491">
        <f>C491-D491</f>
        <v>-299489.15678413905</v>
      </c>
      <c r="F491">
        <f>F490*(1+Input!C13/100/12)+E491</f>
        <v>49606923.896240696</v>
      </c>
      <c r="G491">
        <f>G490*(1+Input!C13/100/12)+IF(A491&gt;Input!C9*12, Input!C19, 0)</f>
        <v>39081026.69733052</v>
      </c>
    </row>
    <row r="492" spans="1:7">
      <c r="A492">
        <f>A491+1</f>
        <v>491</v>
      </c>
      <c r="B492">
        <f>INT((A492-1)/12)+1</f>
        <v>41</v>
      </c>
      <c r="C492">
        <f>IF(A492&lt;=Input!C9*12, Input!C19, 0)</f>
        <v>0</v>
      </c>
      <c r="D492">
        <f>Input!C10*(1+Input!C11/100)^INT((A492-1)/12)</f>
        <v>299489.15678413905</v>
      </c>
      <c r="E492">
        <f>C492-D492</f>
        <v>-299489.15678413905</v>
      </c>
      <c r="F492">
        <f>F491*(1+Input!C13/100/12)+E492</f>
        <v>49679486.668678366</v>
      </c>
      <c r="G492">
        <f>G491*(1+Input!C13/100/12)+IF(A492&gt;Input!C9*12, Input!C19, 0)</f>
        <v>39427666.561976083</v>
      </c>
    </row>
    <row r="493" spans="1:7">
      <c r="A493">
        <f>A492+1</f>
        <v>492</v>
      </c>
      <c r="B493">
        <f>INT((A493-1)/12)+1</f>
        <v>41</v>
      </c>
      <c r="C493">
        <f>IF(A493&lt;=Input!C9*12, Input!C19, 0)</f>
        <v>0</v>
      </c>
      <c r="D493">
        <f>Input!C10*(1+Input!C11/100)^INT((A493-1)/12)</f>
        <v>299489.15678413905</v>
      </c>
      <c r="E493">
        <f>C493-D493</f>
        <v>-299489.15678413905</v>
      </c>
      <c r="F493">
        <f>F492*(1+Input!C13/100/12)+E493</f>
        <v>49752593.661909319</v>
      </c>
      <c r="G493">
        <f>G492*(1+Input!C13/100/12)+IF(A493&gt;Input!C9*12, Input!C19, 0)</f>
        <v>39776906.225606486</v>
      </c>
    </row>
    <row r="494" spans="1:7">
      <c r="A494">
        <f>A493+1</f>
        <v>493</v>
      </c>
      <c r="B494">
        <f>INT((A494-1)/12)+1</f>
        <v>42</v>
      </c>
      <c r="C494">
        <f>IF(A494&lt;=Input!C9*12, Input!C19, 0)</f>
        <v>0</v>
      </c>
      <c r="D494">
        <f>Input!C10*(1+Input!C11/100)^INT((A494-1)/12)</f>
        <v>320453.39775902883</v>
      </c>
      <c r="E494">
        <f>C494-D494</f>
        <v>-320453.39775902883</v>
      </c>
      <c r="F494">
        <f>F493*(1+Input!C13/100/12)+E494</f>
        <v>49805284.716614611</v>
      </c>
      <c r="G494">
        <f>G493*(1+Input!C13/100/12)+IF(A494&gt;Input!C9*12, Input!C19, 0)</f>
        <v>40128765.18671412</v>
      </c>
    </row>
    <row r="495" spans="1:7">
      <c r="A495">
        <f>A494+1</f>
        <v>494</v>
      </c>
      <c r="B495">
        <f>INT((A495-1)/12)+1</f>
        <v>42</v>
      </c>
      <c r="C495">
        <f>IF(A495&lt;=Input!C9*12, Input!C19, 0)</f>
        <v>0</v>
      </c>
      <c r="D495">
        <f>Input!C10*(1+Input!C11/100)^INT((A495-1)/12)</f>
        <v>320453.39775902883</v>
      </c>
      <c r="E495">
        <f>C495-D495</f>
        <v>-320453.39775902883</v>
      </c>
      <c r="F495">
        <f>F494*(1+Input!C13/100/12)+E495</f>
        <v>49858370.954230197</v>
      </c>
      <c r="G495">
        <f>G494*(1+Input!C13/100/12)+IF(A495&gt;Input!C9*12, Input!C19, 0)</f>
        <v>40483263.090030059</v>
      </c>
    </row>
    <row r="496" spans="1:7">
      <c r="A496">
        <f>A495+1</f>
        <v>495</v>
      </c>
      <c r="B496">
        <f>INT((A496-1)/12)+1</f>
        <v>42</v>
      </c>
      <c r="C496">
        <f>IF(A496&lt;=Input!C9*12, Input!C19, 0)</f>
        <v>0</v>
      </c>
      <c r="D496">
        <f>Input!C10*(1+Input!C11/100)^INT((A496-1)/12)</f>
        <v>320453.39775902883</v>
      </c>
      <c r="E496">
        <f>C496-D496</f>
        <v>-320453.39775902883</v>
      </c>
      <c r="F496">
        <f>F495*(1+Input!C13/100/12)+E496</f>
        <v>49911855.338627897</v>
      </c>
      <c r="G496">
        <f>G495*(1+Input!C13/100/12)+IF(A496&gt;Input!C9*12, Input!C19, 0)</f>
        <v>40840419.72762087</v>
      </c>
    </row>
    <row r="497" spans="1:7">
      <c r="A497">
        <f>A496+1</f>
        <v>496</v>
      </c>
      <c r="B497">
        <f>INT((A497-1)/12)+1</f>
        <v>42</v>
      </c>
      <c r="C497">
        <f>IF(A497&lt;=Input!C9*12, Input!C19, 0)</f>
        <v>0</v>
      </c>
      <c r="D497">
        <f>Input!C10*(1+Input!C11/100)^INT((A497-1)/12)</f>
        <v>320453.39775902883</v>
      </c>
      <c r="E497">
        <f>C497-D497</f>
        <v>-320453.39775902883</v>
      </c>
      <c r="F497">
        <f>F496*(1+Input!C13/100/12)+E497</f>
        <v>49965740.85590858</v>
      </c>
      <c r="G497">
        <f>G496*(1+Input!C13/100/12)+IF(A497&gt;Input!C9*12, Input!C19, 0)</f>
        <v>41200255.039993614</v>
      </c>
    </row>
    <row r="498" spans="1:7">
      <c r="A498">
        <f>A497+1</f>
        <v>497</v>
      </c>
      <c r="B498">
        <f>INT((A498-1)/12)+1</f>
        <v>42</v>
      </c>
      <c r="C498">
        <f>IF(A498&lt;=Input!C9*12, Input!C19, 0)</f>
        <v>0</v>
      </c>
      <c r="D498">
        <f>Input!C10*(1+Input!C11/100)^INT((A498-1)/12)</f>
        <v>320453.39775902883</v>
      </c>
      <c r="E498">
        <f>C498-D498</f>
        <v>-320453.39775902883</v>
      </c>
      <c r="F498">
        <f>F497*(1+Input!C13/100/12)+E498</f>
        <v>50020030.514568873</v>
      </c>
      <c r="G498">
        <f>G497*(1+Input!C13/100/12)+IF(A498&gt;Input!C9*12, Input!C19, 0)</f>
        <v>41562789.117209151</v>
      </c>
    </row>
    <row r="499" spans="1:7">
      <c r="A499">
        <f>A498+1</f>
        <v>498</v>
      </c>
      <c r="B499">
        <f>INT((A499-1)/12)+1</f>
        <v>42</v>
      </c>
      <c r="C499">
        <f>IF(A499&lt;=Input!C9*12, Input!C19, 0)</f>
        <v>0</v>
      </c>
      <c r="D499">
        <f>Input!C10*(1+Input!C11/100)^INT((A499-1)/12)</f>
        <v>320453.39775902883</v>
      </c>
      <c r="E499">
        <f>C499-D499</f>
        <v>-320453.39775902883</v>
      </c>
      <c r="F499">
        <f>F498*(1+Input!C13/100/12)+E499</f>
        <v>50074727.345669113</v>
      </c>
      <c r="G499">
        <f>G498*(1+Input!C13/100/12)+IF(A499&gt;Input!C9*12, Input!C19, 0)</f>
        <v>41928042.200003803</v>
      </c>
    </row>
    <row r="500" spans="1:7">
      <c r="A500">
        <f>A499+1</f>
        <v>499</v>
      </c>
      <c r="B500">
        <f>INT((A500-1)/12)+1</f>
        <v>42</v>
      </c>
      <c r="C500">
        <f>IF(A500&lt;=Input!C9*12, Input!C19, 0)</f>
        <v>0</v>
      </c>
      <c r="D500">
        <f>Input!C10*(1+Input!C11/100)^INT((A500-1)/12)</f>
        <v>320453.39775902883</v>
      </c>
      <c r="E500">
        <f>C500-D500</f>
        <v>-320453.39775902883</v>
      </c>
      <c r="F500">
        <f>F499*(1+Input!C13/100/12)+E500</f>
        <v>50129834.403002605</v>
      </c>
      <c r="G500">
        <f>G499*(1+Input!C13/100/12)+IF(A500&gt;Input!C9*12, Input!C19, 0)</f>
        <v>42296034.680919416</v>
      </c>
    </row>
    <row r="501" spans="1:7">
      <c r="A501">
        <f>A500+1</f>
        <v>500</v>
      </c>
      <c r="B501">
        <f>INT((A501-1)/12)+1</f>
        <v>42</v>
      </c>
      <c r="C501">
        <f>IF(A501&lt;=Input!C9*12, Input!C19, 0)</f>
        <v>0</v>
      </c>
      <c r="D501">
        <f>Input!C10*(1+Input!C11/100)^INT((A501-1)/12)</f>
        <v>320453.39775902883</v>
      </c>
      <c r="E501">
        <f>C501-D501</f>
        <v>-320453.39775902883</v>
      </c>
      <c r="F501">
        <f>F500*(1+Input!C13/100/12)+E501</f>
        <v>50185354.763266101</v>
      </c>
      <c r="G501">
        <f>G500*(1+Input!C13/100/12)+IF(A501&gt;Input!C9*12, Input!C19, 0)</f>
        <v>42666787.105441898</v>
      </c>
    </row>
    <row r="502" spans="1:7">
      <c r="A502">
        <f>A501+1</f>
        <v>501</v>
      </c>
      <c r="B502">
        <f>INT((A502-1)/12)+1</f>
        <v>42</v>
      </c>
      <c r="C502">
        <f>IF(A502&lt;=Input!C9*12, Input!C19, 0)</f>
        <v>0</v>
      </c>
      <c r="D502">
        <f>Input!C10*(1+Input!C11/100)^INT((A502-1)/12)</f>
        <v>320453.39775902883</v>
      </c>
      <c r="E502">
        <f>C502-D502</f>
        <v>-320453.39775902883</v>
      </c>
      <c r="F502">
        <f>F501*(1+Input!C13/100/12)+E502</f>
        <v>50241291.526231572</v>
      </c>
      <c r="G502">
        <f>G501*(1+Input!C13/100/12)+IF(A502&gt;Input!C9*12, Input!C19, 0)</f>
        <v>43040320.173148297</v>
      </c>
    </row>
    <row r="503" spans="1:7">
      <c r="A503">
        <f>A502+1</f>
        <v>502</v>
      </c>
      <c r="B503">
        <f>INT((A503-1)/12)+1</f>
        <v>42</v>
      </c>
      <c r="C503">
        <f>IF(A503&lt;=Input!C9*12, Input!C19, 0)</f>
        <v>0</v>
      </c>
      <c r="D503">
        <f>Input!C10*(1+Input!C11/100)^INT((A503-1)/12)</f>
        <v>320453.39775902883</v>
      </c>
      <c r="E503">
        <f>C503-D503</f>
        <v>-320453.39775902883</v>
      </c>
      <c r="F503">
        <f>F502*(1+Input!C13/100/12)+E503</f>
        <v>50297647.814919285</v>
      </c>
      <c r="G503">
        <f>G502*(1+Input!C13/100/12)+IF(A503&gt;Input!C9*12, Input!C19, 0)</f>
        <v>43416654.738862492</v>
      </c>
    </row>
    <row r="504" spans="1:7">
      <c r="A504">
        <f>A503+1</f>
        <v>503</v>
      </c>
      <c r="B504">
        <f>INT((A504-1)/12)+1</f>
        <v>42</v>
      </c>
      <c r="C504">
        <f>IF(A504&lt;=Input!C9*12, Input!C19, 0)</f>
        <v>0</v>
      </c>
      <c r="D504">
        <f>Input!C10*(1+Input!C11/100)^INT((A504-1)/12)</f>
        <v>320453.39775902883</v>
      </c>
      <c r="E504">
        <f>C504-D504</f>
        <v>-320453.39775902883</v>
      </c>
      <c r="F504">
        <f>F503*(1+Input!C13/100/12)+E504</f>
        <v>50354426.775772154</v>
      </c>
      <c r="G504">
        <f>G503*(1+Input!C13/100/12)+IF(A504&gt;Input!C9*12, Input!C19, 0)</f>
        <v>43795811.81381955</v>
      </c>
    </row>
    <row r="505" spans="1:7">
      <c r="A505">
        <f>A504+1</f>
        <v>504</v>
      </c>
      <c r="B505">
        <f>INT((A505-1)/12)+1</f>
        <v>42</v>
      </c>
      <c r="C505">
        <f>IF(A505&lt;=Input!C9*12, Input!C19, 0)</f>
        <v>0</v>
      </c>
      <c r="D505">
        <f>Input!C10*(1+Input!C11/100)^INT((A505-1)/12)</f>
        <v>320453.39775902883</v>
      </c>
      <c r="E505">
        <f>C505-D505</f>
        <v>-320453.39775902883</v>
      </c>
      <c r="F505">
        <f>F504*(1+Input!C13/100/12)+E505</f>
        <v>50411631.578831419</v>
      </c>
      <c r="G505">
        <f>G504*(1+Input!C13/100/12)+IF(A505&gt;Input!C9*12, Input!C19, 0)</f>
        <v>44177812.566838786</v>
      </c>
    </row>
    <row r="506" spans="1:7">
      <c r="A506">
        <f>A505+1</f>
        <v>505</v>
      </c>
      <c r="B506">
        <f>INT((A506-1)/12)+1</f>
        <v>43</v>
      </c>
      <c r="C506">
        <f>IF(A506&lt;=Input!C9*12, Input!C19, 0)</f>
        <v>0</v>
      </c>
      <c r="D506">
        <f>Input!C10*(1+Input!C11/100)^INT((A506-1)/12)</f>
        <v>342885.13560216082</v>
      </c>
      <c r="E506">
        <f>C506-D506</f>
        <v>-342885.13560216082</v>
      </c>
      <c r="F506">
        <f>F505*(1+Input!C13/100/12)+E506</f>
        <v>50446833.680070497</v>
      </c>
      <c r="G506">
        <f>G505*(1+Input!C13/100/12)+IF(A506&gt;Input!C9*12, Input!C19, 0)</f>
        <v>44562678.325505659</v>
      </c>
    </row>
    <row r="507" spans="1:7">
      <c r="A507">
        <f>A506+1</f>
        <v>506</v>
      </c>
      <c r="B507">
        <f>INT((A507-1)/12)+1</f>
        <v>43</v>
      </c>
      <c r="C507">
        <f>IF(A507&lt;=Input!C9*12, Input!C19, 0)</f>
        <v>0</v>
      </c>
      <c r="D507">
        <f>Input!C10*(1+Input!C11/100)^INT((A507-1)/12)</f>
        <v>342885.13560216082</v>
      </c>
      <c r="E507">
        <f>C507-D507</f>
        <v>-342885.13560216082</v>
      </c>
      <c r="F507">
        <f>F506*(1+Input!C13/100/12)+E507</f>
        <v>50482299.797068864</v>
      </c>
      <c r="G507">
        <f>G506*(1+Input!C13/100/12)+IF(A507&gt;Input!C9*12, Input!C19, 0)</f>
        <v>44950430.577362537</v>
      </c>
    </row>
    <row r="508" spans="1:7">
      <c r="A508">
        <f>A507+1</f>
        <v>507</v>
      </c>
      <c r="B508">
        <f>INT((A508-1)/12)+1</f>
        <v>43</v>
      </c>
      <c r="C508">
        <f>IF(A508&lt;=Input!C9*12, Input!C19, 0)</f>
        <v>0</v>
      </c>
      <c r="D508">
        <f>Input!C10*(1+Input!C11/100)^INT((A508-1)/12)</f>
        <v>342885.13560216082</v>
      </c>
      <c r="E508">
        <f>C508-D508</f>
        <v>-342885.13560216082</v>
      </c>
      <c r="F508">
        <f>F507*(1+Input!C13/100/12)+E508</f>
        <v>50518031.909944721</v>
      </c>
      <c r="G508">
        <f>G507*(1+Input!C13/100/12)+IF(A508&gt;Input!C9*12, Input!C19, 0)</f>
        <v>45341090.97110834</v>
      </c>
    </row>
    <row r="509" spans="1:7">
      <c r="A509">
        <f>A508+1</f>
        <v>508</v>
      </c>
      <c r="B509">
        <f>INT((A509-1)/12)+1</f>
        <v>43</v>
      </c>
      <c r="C509">
        <f>IF(A509&lt;=Input!C9*12, Input!C19, 0)</f>
        <v>0</v>
      </c>
      <c r="D509">
        <f>Input!C10*(1+Input!C11/100)^INT((A509-1)/12)</f>
        <v>342885.13560216082</v>
      </c>
      <c r="E509">
        <f>C509-D509</f>
        <v>-342885.13560216082</v>
      </c>
      <c r="F509">
        <f>F508*(1+Input!C13/100/12)+E509</f>
        <v>50554032.013667151</v>
      </c>
      <c r="G509">
        <f>G508*(1+Input!C13/100/12)+IF(A509&gt;Input!C9*12, Input!C19, 0)</f>
        <v>45734681.317807235</v>
      </c>
    </row>
    <row r="510" spans="1:7">
      <c r="A510">
        <f>A509+1</f>
        <v>509</v>
      </c>
      <c r="B510">
        <f>INT((A510-1)/12)+1</f>
        <v>43</v>
      </c>
      <c r="C510">
        <f>IF(A510&lt;=Input!C9*12, Input!C19, 0)</f>
        <v>0</v>
      </c>
      <c r="D510">
        <f>Input!C10*(1+Input!C11/100)^INT((A510-1)/12)</f>
        <v>342885.13560216082</v>
      </c>
      <c r="E510">
        <f>C510-D510</f>
        <v>-342885.13560216082</v>
      </c>
      <c r="F510">
        <f>F509*(1+Input!C13/100/12)+E510</f>
        <v>50590302.118167497</v>
      </c>
      <c r="G510">
        <f>G509*(1+Input!C13/100/12)+IF(A510&gt;Input!C9*12, Input!C19, 0)</f>
        <v>46131223.592106372</v>
      </c>
    </row>
    <row r="511" spans="1:7">
      <c r="A511">
        <f>A510+1</f>
        <v>510</v>
      </c>
      <c r="B511">
        <f>INT((A511-1)/12)+1</f>
        <v>43</v>
      </c>
      <c r="C511">
        <f>IF(A511&lt;=Input!C9*12, Input!C19, 0)</f>
        <v>0</v>
      </c>
      <c r="D511">
        <f>Input!C10*(1+Input!C11/100)^INT((A511-1)/12)</f>
        <v>342885.13560216082</v>
      </c>
      <c r="E511">
        <f>C511-D511</f>
        <v>-342885.13560216082</v>
      </c>
      <c r="F511">
        <f>F510*(1+Input!C13/100/12)+E511</f>
        <v>50626844.248451598</v>
      </c>
      <c r="G511">
        <f>G510*(1+Input!C13/100/12)+IF(A511&gt;Input!C9*12, Input!C19, 0)</f>
        <v>46530739.933462754</v>
      </c>
    </row>
    <row r="512" spans="1:7">
      <c r="A512">
        <f>A511+1</f>
        <v>511</v>
      </c>
      <c r="B512">
        <f>INT((A512-1)/12)+1</f>
        <v>43</v>
      </c>
      <c r="C512">
        <f>IF(A512&lt;=Input!C9*12, Input!C19, 0)</f>
        <v>0</v>
      </c>
      <c r="D512">
        <f>Input!C10*(1+Input!C11/100)^INT((A512-1)/12)</f>
        <v>342885.13560216082</v>
      </c>
      <c r="E512">
        <f>C512-D512</f>
        <v>-342885.13560216082</v>
      </c>
      <c r="F512">
        <f>F511*(1+Input!C13/100/12)+E512</f>
        <v>50663660.444712825</v>
      </c>
      <c r="G512">
        <f>G511*(1+Input!C13/100/12)+IF(A512&gt;Input!C9*12, Input!C19, 0)</f>
        <v>46933252.647379309</v>
      </c>
    </row>
    <row r="513" spans="1:7">
      <c r="A513">
        <f>A512+1</f>
        <v>512</v>
      </c>
      <c r="B513">
        <f>INT((A513-1)/12)+1</f>
        <v>43</v>
      </c>
      <c r="C513">
        <f>IF(A513&lt;=Input!C9*12, Input!C19, 0)</f>
        <v>0</v>
      </c>
      <c r="D513">
        <f>Input!C10*(1+Input!C11/100)^INT((A513-1)/12)</f>
        <v>342885.13560216082</v>
      </c>
      <c r="E513">
        <f>C513-D513</f>
        <v>-342885.13560216082</v>
      </c>
      <c r="F513">
        <f>F512*(1+Input!C13/100/12)+E513</f>
        <v>50700752.762446016</v>
      </c>
      <c r="G513">
        <f>G512*(1+Input!C13/100/12)+IF(A513&gt;Input!C9*12, Input!C19, 0)</f>
        <v>47338784.206650242</v>
      </c>
    </row>
    <row r="514" spans="1:7">
      <c r="A514">
        <f>A513+1</f>
        <v>513</v>
      </c>
      <c r="B514">
        <f>INT((A514-1)/12)+1</f>
        <v>43</v>
      </c>
      <c r="C514">
        <f>IF(A514&lt;=Input!C9*12, Input!C19, 0)</f>
        <v>0</v>
      </c>
      <c r="D514">
        <f>Input!C10*(1+Input!C11/100)^INT((A514-1)/12)</f>
        <v>342885.13560216082</v>
      </c>
      <c r="E514">
        <f>C514-D514</f>
        <v>-342885.13560216082</v>
      </c>
      <c r="F514">
        <f>F513*(1+Input!C13/100/12)+E514</f>
        <v>50738123.272562206</v>
      </c>
      <c r="G514">
        <f>G513*(1+Input!C13/100/12)+IF(A514&gt;Input!C9*12, Input!C19, 0)</f>
        <v>47747357.252615705</v>
      </c>
    </row>
    <row r="515" spans="1:7">
      <c r="A515">
        <f>A514+1</f>
        <v>514</v>
      </c>
      <c r="B515">
        <f>INT((A515-1)/12)+1</f>
        <v>43</v>
      </c>
      <c r="C515">
        <f>IF(A515&lt;=Input!C9*12, Input!C19, 0)</f>
        <v>0</v>
      </c>
      <c r="D515">
        <f>Input!C10*(1+Input!C11/100)^INT((A515-1)/12)</f>
        <v>342885.13560216082</v>
      </c>
      <c r="E515">
        <f>C515-D515</f>
        <v>-342885.13560216082</v>
      </c>
      <c r="F515">
        <f>F514*(1+Input!C13/100/12)+E515</f>
        <v>50775774.061504267</v>
      </c>
      <c r="G515">
        <f>G514*(1+Input!C13/100/12)+IF(A515&gt;Input!C9*12, Input!C19, 0)</f>
        <v>48158994.596425906</v>
      </c>
    </row>
    <row r="516" spans="1:7">
      <c r="A516">
        <f>A515+1</f>
        <v>515</v>
      </c>
      <c r="B516">
        <f>INT((A516-1)/12)+1</f>
        <v>43</v>
      </c>
      <c r="C516">
        <f>IF(A516&lt;=Input!C9*12, Input!C19, 0)</f>
        <v>0</v>
      </c>
      <c r="D516">
        <f>Input!C10*(1+Input!C11/100)^INT((A516-1)/12)</f>
        <v>342885.13560216082</v>
      </c>
      <c r="E516">
        <f>C516-D516</f>
        <v>-342885.13560216082</v>
      </c>
      <c r="F516">
        <f>F515*(1+Input!C13/100/12)+E516</f>
        <v>50813707.231363393</v>
      </c>
      <c r="G516">
        <f>G515*(1+Input!C13/100/12)+IF(A516&gt;Input!C9*12, Input!C19, 0)</f>
        <v>48573719.220314689</v>
      </c>
    </row>
    <row r="517" spans="1:7">
      <c r="A517">
        <f>A516+1</f>
        <v>516</v>
      </c>
      <c r="B517">
        <f>INT((A517-1)/12)+1</f>
        <v>43</v>
      </c>
      <c r="C517">
        <f>IF(A517&lt;=Input!C9*12, Input!C19, 0)</f>
        <v>0</v>
      </c>
      <c r="D517">
        <f>Input!C10*(1+Input!C11/100)^INT((A517-1)/12)</f>
        <v>342885.13560216082</v>
      </c>
      <c r="E517">
        <f>C517-D517</f>
        <v>-342885.13560216082</v>
      </c>
      <c r="F517">
        <f>F516*(1+Input!C13/100/12)+E517</f>
        <v>50851924.899996459</v>
      </c>
      <c r="G517">
        <f>G516*(1+Input!C13/100/12)+IF(A517&gt;Input!C9*12, Input!C19, 0)</f>
        <v>48991554.278882638</v>
      </c>
    </row>
    <row r="518" spans="1:7">
      <c r="A518">
        <f>A517+1</f>
        <v>517</v>
      </c>
      <c r="B518">
        <f>INT((A518-1)/12)+1</f>
        <v>44</v>
      </c>
      <c r="C518">
        <f>IF(A518&lt;=Input!C9*12, Input!C19, 0)</f>
        <v>0</v>
      </c>
      <c r="D518">
        <f>Input!C10*(1+Input!C11/100)^INT((A518-1)/12)</f>
        <v>366887.09509431216</v>
      </c>
      <c r="E518">
        <f>C518-D518</f>
        <v>-366887.09509431216</v>
      </c>
      <c r="F518">
        <f>F517*(1+Input!C13/100/12)+E518</f>
        <v>50866427.241652124</v>
      </c>
      <c r="G518">
        <f>G517*(1+Input!C13/100/12)+IF(A518&gt;Input!C9*12, Input!C19, 0)</f>
        <v>49412523.100389846</v>
      </c>
    </row>
    <row r="519" spans="1:7">
      <c r="A519">
        <f>A518+1</f>
        <v>518</v>
      </c>
      <c r="B519">
        <f>INT((A519-1)/12)+1</f>
        <v>44</v>
      </c>
      <c r="C519">
        <f>IF(A519&lt;=Input!C9*12, Input!C19, 0)</f>
        <v>0</v>
      </c>
      <c r="D519">
        <f>Input!C10*(1+Input!C11/100)^INT((A519-1)/12)</f>
        <v>366887.09509431216</v>
      </c>
      <c r="E519">
        <f>C519-D519</f>
        <v>-366887.09509431216</v>
      </c>
      <c r="F519">
        <f>F518*(1+Input!C13/100/12)+E519</f>
        <v>50881038.3508702</v>
      </c>
      <c r="G519">
        <f>G518*(1+Input!C13/100/12)+IF(A519&gt;Input!C9*12, Input!C19, 0)</f>
        <v>49836649.188058354</v>
      </c>
    </row>
    <row r="520" spans="1:7">
      <c r="A520">
        <f>A519+1</f>
        <v>519</v>
      </c>
      <c r="B520">
        <f>INT((A520-1)/12)+1</f>
        <v>44</v>
      </c>
      <c r="C520">
        <f>IF(A520&lt;=Input!C9*12, Input!C19, 0)</f>
        <v>0</v>
      </c>
      <c r="D520">
        <f>Input!C10*(1+Input!C11/100)^INT((A520-1)/12)</f>
        <v>366887.09509431216</v>
      </c>
      <c r="E520">
        <f>C520-D520</f>
        <v>-366887.09509431216</v>
      </c>
      <c r="F520">
        <f>F519*(1+Input!C13/100/12)+E520</f>
        <v>50895759.04340741</v>
      </c>
      <c r="G520">
        <f>G519*(1+Input!C13/100/12)+IF(A520&gt;Input!C9*12, Input!C19, 0)</f>
        <v>50263956.221384376</v>
      </c>
    </row>
    <row r="521" spans="1:7">
      <c r="A521">
        <f>A520+1</f>
        <v>520</v>
      </c>
      <c r="B521">
        <f>INT((A521-1)/12)+1</f>
        <v>44</v>
      </c>
      <c r="C521">
        <f>IF(A521&lt;=Input!C9*12, Input!C19, 0)</f>
        <v>0</v>
      </c>
      <c r="D521">
        <f>Input!C10*(1+Input!C11/100)^INT((A521-1)/12)</f>
        <v>366887.09509431216</v>
      </c>
      <c r="E521">
        <f>C521-D521</f>
        <v>-366887.09509431216</v>
      </c>
      <c r="F521">
        <f>F520*(1+Input!C13/100/12)+E521</f>
        <v>50910590.14113865</v>
      </c>
      <c r="G521">
        <f>G520*(1+Input!C13/100/12)+IF(A521&gt;Input!C9*12, Input!C19, 0)</f>
        <v>50694468.057460345</v>
      </c>
    </row>
    <row r="522" spans="1:7">
      <c r="A522">
        <f>A521+1</f>
        <v>521</v>
      </c>
      <c r="B522">
        <f>INT((A522-1)/12)+1</f>
        <v>44</v>
      </c>
      <c r="C522">
        <f>IF(A522&lt;=Input!C9*12, Input!C19, 0)</f>
        <v>0</v>
      </c>
      <c r="D522">
        <f>Input!C10*(1+Input!C11/100)^INT((A522-1)/12)</f>
        <v>366887.09509431216</v>
      </c>
      <c r="E522">
        <f>C522-D522</f>
        <v>-366887.09509431216</v>
      </c>
      <c r="F522">
        <f>F521*(1+Input!C13/100/12)+E522</f>
        <v>50925532.47210288</v>
      </c>
      <c r="G522">
        <f>G521*(1+Input!C13/100/12)+IF(A522&gt;Input!C9*12, Input!C19, 0)</f>
        <v>51128208.732306883</v>
      </c>
    </row>
    <row r="523" spans="1:7">
      <c r="A523">
        <f>A522+1</f>
        <v>522</v>
      </c>
      <c r="B523">
        <f>INT((A523-1)/12)+1</f>
        <v>44</v>
      </c>
      <c r="C523">
        <f>IF(A523&lt;=Input!C9*12, Input!C19, 0)</f>
        <v>0</v>
      </c>
      <c r="D523">
        <f>Input!C10*(1+Input!C11/100)^INT((A523-1)/12)</f>
        <v>366887.09509431216</v>
      </c>
      <c r="E523">
        <f>C523-D523</f>
        <v>-366887.09509431216</v>
      </c>
      <c r="F523">
        <f>F522*(1+Input!C13/100/12)+E523</f>
        <v>50940586.870549336</v>
      </c>
      <c r="G523">
        <f>G522*(1+Input!C13/100/12)+IF(A523&gt;Input!C9*12, Input!C19, 0)</f>
        <v>51565202.462214768</v>
      </c>
    </row>
    <row r="524" spans="1:7">
      <c r="A524">
        <f>A523+1</f>
        <v>523</v>
      </c>
      <c r="B524">
        <f>INT((A524-1)/12)+1</f>
        <v>44</v>
      </c>
      <c r="C524">
        <f>IF(A524&lt;=Input!C9*12, Input!C19, 0)</f>
        <v>0</v>
      </c>
      <c r="D524">
        <f>Input!C10*(1+Input!C11/100)^INT((A524-1)/12)</f>
        <v>366887.09509431216</v>
      </c>
      <c r="E524">
        <f>C524-D524</f>
        <v>-366887.09509431216</v>
      </c>
      <c r="F524">
        <f>F523*(1+Input!C13/100/12)+E524</f>
        <v>50955754.176984146</v>
      </c>
      <c r="G524">
        <f>G523*(1+Input!C13/100/12)+IF(A524&gt;Input!C9*12, Input!C19, 0)</f>
        <v>52005473.645096965</v>
      </c>
    </row>
    <row r="525" spans="1:7">
      <c r="A525">
        <f>A524+1</f>
        <v>524</v>
      </c>
      <c r="B525">
        <f>INT((A525-1)/12)+1</f>
        <v>44</v>
      </c>
      <c r="C525">
        <f>IF(A525&lt;=Input!C9*12, Input!C19, 0)</f>
        <v>0</v>
      </c>
      <c r="D525">
        <f>Input!C10*(1+Input!C11/100)^INT((A525-1)/12)</f>
        <v>366887.09509431216</v>
      </c>
      <c r="E525">
        <f>C525-D525</f>
        <v>-366887.09509431216</v>
      </c>
      <c r="F525">
        <f>F524*(1+Input!C13/100/12)+E525</f>
        <v>50971035.238217212</v>
      </c>
      <c r="G525">
        <f>G524*(1+Input!C13/100/12)+IF(A525&gt;Input!C9*12, Input!C19, 0)</f>
        <v>52449046.861850776</v>
      </c>
    </row>
    <row r="526" spans="1:7">
      <c r="A526">
        <f>A525+1</f>
        <v>525</v>
      </c>
      <c r="B526">
        <f>INT((A526-1)/12)+1</f>
        <v>44</v>
      </c>
      <c r="C526">
        <f>IF(A526&lt;=Input!C9*12, Input!C19, 0)</f>
        <v>0</v>
      </c>
      <c r="D526">
        <f>Input!C10*(1+Input!C11/100)^INT((A526-1)/12)</f>
        <v>366887.09509431216</v>
      </c>
      <c r="E526">
        <f>C526-D526</f>
        <v>-366887.09509431216</v>
      </c>
      <c r="F526">
        <f>F525*(1+Input!C13/100/12)+E526</f>
        <v>50986430.907409526</v>
      </c>
      <c r="G526">
        <f>G525*(1+Input!C13/100/12)+IF(A526&gt;Input!C9*12, Input!C19, 0)</f>
        <v>52895946.877730243</v>
      </c>
    </row>
    <row r="527" spans="1:7">
      <c r="A527">
        <f>A526+1</f>
        <v>526</v>
      </c>
      <c r="B527">
        <f>INT((A527-1)/12)+1</f>
        <v>44</v>
      </c>
      <c r="C527">
        <f>IF(A527&lt;=Input!C9*12, Input!C19, 0)</f>
        <v>0</v>
      </c>
      <c r="D527">
        <f>Input!C10*(1+Input!C11/100)^INT((A527-1)/12)</f>
        <v>366887.09509431216</v>
      </c>
      <c r="E527">
        <f>C527-D527</f>
        <v>-366887.09509431216</v>
      </c>
      <c r="F527">
        <f>F526*(1+Input!C13/100/12)+E527</f>
        <v>51001942.044120789</v>
      </c>
      <c r="G527">
        <f>G526*(1+Input!C13/100/12)+IF(A527&gt;Input!C9*12, Input!C19, 0)</f>
        <v>53346198.643728808</v>
      </c>
    </row>
    <row r="528" spans="1:7">
      <c r="A528">
        <f>A527+1</f>
        <v>527</v>
      </c>
      <c r="B528">
        <f>INT((A528-1)/12)+1</f>
        <v>44</v>
      </c>
      <c r="C528">
        <f>IF(A528&lt;=Input!C9*12, Input!C19, 0)</f>
        <v>0</v>
      </c>
      <c r="D528">
        <f>Input!C10*(1+Input!C11/100)^INT((A528-1)/12)</f>
        <v>366887.09509431216</v>
      </c>
      <c r="E528">
        <f>C528-D528</f>
        <v>-366887.09509431216</v>
      </c>
      <c r="F528">
        <f>F527*(1+Input!C13/100/12)+E528</f>
        <v>51017569.514357381</v>
      </c>
      <c r="G528">
        <f>G527*(1+Input!C13/100/12)+IF(A528&gt;Input!C9*12, Input!C19, 0)</f>
        <v>53799827.297972359</v>
      </c>
    </row>
    <row r="529" spans="1:7">
      <c r="A529">
        <f>A528+1</f>
        <v>528</v>
      </c>
      <c r="B529">
        <f>INT((A529-1)/12)+1</f>
        <v>44</v>
      </c>
      <c r="C529">
        <f>IF(A529&lt;=Input!C9*12, Input!C19, 0)</f>
        <v>0</v>
      </c>
      <c r="D529">
        <f>Input!C10*(1+Input!C11/100)^INT((A529-1)/12)</f>
        <v>366887.09509431216</v>
      </c>
      <c r="E529">
        <f>C529-D529</f>
        <v>-366887.09509431216</v>
      </c>
      <c r="F529">
        <f>F528*(1+Input!C13/100/12)+E529</f>
        <v>51033314.19062075</v>
      </c>
      <c r="G529">
        <f>G528*(1+Input!C13/100/12)+IF(A529&gt;Input!C9*12, Input!C19, 0)</f>
        <v>54256858.167122737</v>
      </c>
    </row>
    <row r="530" spans="1:7">
      <c r="A530">
        <f>A529+1</f>
        <v>529</v>
      </c>
      <c r="B530">
        <f>INT((A530-1)/12)+1</f>
        <v>45</v>
      </c>
      <c r="C530">
        <f>IF(A530&lt;=Input!C9*12, Input!C19, 0)</f>
        <v>0</v>
      </c>
      <c r="D530">
        <f>Input!C10*(1+Input!C11/100)^INT((A530-1)/12)</f>
        <v>392569.19175091392</v>
      </c>
      <c r="E530">
        <f>C530-D530</f>
        <v>-392569.19175091392</v>
      </c>
      <c r="F530">
        <f>F529*(1+Input!C13/100/12)+E530</f>
        <v>51023494.855299495</v>
      </c>
      <c r="G530">
        <f>G529*(1+Input!C13/100/12)+IF(A530&gt;Input!C9*12, Input!C19, 0)</f>
        <v>54717316.767791741</v>
      </c>
    </row>
    <row r="531" spans="1:7">
      <c r="A531">
        <f>A530+1</f>
        <v>530</v>
      </c>
      <c r="B531">
        <f>INT((A531-1)/12)+1</f>
        <v>45</v>
      </c>
      <c r="C531">
        <f>IF(A531&lt;=Input!C9*12, Input!C19, 0)</f>
        <v>0</v>
      </c>
      <c r="D531">
        <f>Input!C10*(1+Input!C11/100)^INT((A531-1)/12)</f>
        <v>392569.19175091392</v>
      </c>
      <c r="E531">
        <f>C531-D531</f>
        <v>-392569.19175091392</v>
      </c>
      <c r="F531">
        <f>F530*(1+Input!C13/100/12)+E531</f>
        <v>51013601.874963328</v>
      </c>
      <c r="G531">
        <f>G530*(1+Input!C13/100/12)+IF(A531&gt;Input!C9*12, Input!C19, 0)</f>
        <v>55181228.807965763</v>
      </c>
    </row>
    <row r="532" spans="1:7">
      <c r="A532">
        <f>A531+1</f>
        <v>531</v>
      </c>
      <c r="B532">
        <f>INT((A532-1)/12)+1</f>
        <v>45</v>
      </c>
      <c r="C532">
        <f>IF(A532&lt;=Input!C9*12, Input!C19, 0)</f>
        <v>0</v>
      </c>
      <c r="D532">
        <f>Input!C10*(1+Input!C11/100)^INT((A532-1)/12)</f>
        <v>392569.19175091392</v>
      </c>
      <c r="E532">
        <f>C532-D532</f>
        <v>-392569.19175091392</v>
      </c>
      <c r="F532">
        <f>F531*(1+Input!C13/100/12)+E532</f>
        <v>51003634.69727464</v>
      </c>
      <c r="G532">
        <f>G531*(1+Input!C13/100/12)+IF(A532&gt;Input!C9*12, Input!C19, 0)</f>
        <v>55648620.18844109</v>
      </c>
    </row>
    <row r="533" spans="1:7">
      <c r="A533">
        <f>A532+1</f>
        <v>532</v>
      </c>
      <c r="B533">
        <f>INT((A533-1)/12)+1</f>
        <v>45</v>
      </c>
      <c r="C533">
        <f>IF(A533&lt;=Input!C9*12, Input!C19, 0)</f>
        <v>0</v>
      </c>
      <c r="D533">
        <f>Input!C10*(1+Input!C11/100)^INT((A533-1)/12)</f>
        <v>392569.19175091392</v>
      </c>
      <c r="E533">
        <f>C533-D533</f>
        <v>-392569.19175091392</v>
      </c>
      <c r="F533">
        <f>F532*(1+Input!C13/100/12)+E533</f>
        <v>50993592.765753292</v>
      </c>
      <c r="G533">
        <f>G532*(1+Input!C13/100/12)+IF(A533&gt;Input!C9*12, Input!C19, 0)</f>
        <v>56119517.004269987</v>
      </c>
    </row>
    <row r="534" spans="1:7">
      <c r="A534">
        <f>A533+1</f>
        <v>533</v>
      </c>
      <c r="B534">
        <f>INT((A534-1)/12)+1</f>
        <v>45</v>
      </c>
      <c r="C534">
        <f>IF(A534&lt;=Input!C9*12, Input!C19, 0)</f>
        <v>0</v>
      </c>
      <c r="D534">
        <f>Input!C10*(1+Input!C11/100)^INT((A534-1)/12)</f>
        <v>392569.19175091392</v>
      </c>
      <c r="E534">
        <f>C534-D534</f>
        <v>-392569.19175091392</v>
      </c>
      <c r="F534">
        <f>F533*(1+Input!C13/100/12)+E534</f>
        <v>50983475.519745529</v>
      </c>
      <c r="G534">
        <f>G533*(1+Input!C13/100/12)+IF(A534&gt;Input!C9*12, Input!C19, 0)</f>
        <v>56593945.546217598</v>
      </c>
    </row>
    <row r="535" spans="1:7">
      <c r="A535">
        <f>A534+1</f>
        <v>534</v>
      </c>
      <c r="B535">
        <f>INT((A535-1)/12)+1</f>
        <v>45</v>
      </c>
      <c r="C535">
        <f>IF(A535&lt;=Input!C9*12, Input!C19, 0)</f>
        <v>0</v>
      </c>
      <c r="D535">
        <f>Input!C10*(1+Input!C11/100)^INT((A535-1)/12)</f>
        <v>392569.19175091392</v>
      </c>
      <c r="E535">
        <f>C535-D535</f>
        <v>-392569.19175091392</v>
      </c>
      <c r="F535">
        <f>F534*(1+Input!C13/100/12)+E535</f>
        <v>50973282.394392706</v>
      </c>
      <c r="G535">
        <f>G534*(1+Input!C13/100/12)+IF(A535&gt;Input!C9*12, Input!C19, 0)</f>
        <v>57071932.302229814</v>
      </c>
    </row>
    <row r="536" spans="1:7">
      <c r="A536">
        <f>A535+1</f>
        <v>535</v>
      </c>
      <c r="B536">
        <f>INT((A536-1)/12)+1</f>
        <v>45</v>
      </c>
      <c r="C536">
        <f>IF(A536&lt;=Input!C9*12, Input!C19, 0)</f>
        <v>0</v>
      </c>
      <c r="D536">
        <f>Input!C10*(1+Input!C11/100)^INT((A536-1)/12)</f>
        <v>392569.19175091392</v>
      </c>
      <c r="E536">
        <f>C536-D536</f>
        <v>-392569.19175091392</v>
      </c>
      <c r="F536">
        <f>F535*(1+Input!C13/100/12)+E536</f>
        <v>50963012.820599742</v>
      </c>
      <c r="G536">
        <f>G535*(1+Input!C13/100/12)+IF(A536&gt;Input!C9*12, Input!C19, 0)</f>
        <v>57553503.958912127</v>
      </c>
    </row>
    <row r="537" spans="1:7">
      <c r="A537">
        <f>A536+1</f>
        <v>536</v>
      </c>
      <c r="B537">
        <f>INT((A537-1)/12)+1</f>
        <v>45</v>
      </c>
      <c r="C537">
        <f>IF(A537&lt;=Input!C9*12, Input!C19, 0)</f>
        <v>0</v>
      </c>
      <c r="D537">
        <f>Input!C10*(1+Input!C11/100)^INT((A537-1)/12)</f>
        <v>392569.19175091392</v>
      </c>
      <c r="E537">
        <f>C537-D537</f>
        <v>-392569.19175091392</v>
      </c>
      <c r="F537">
        <f>F536*(1+Input!C13/100/12)+E537</f>
        <v>50952666.225003332</v>
      </c>
      <c r="G537">
        <f>G536*(1+Input!C13/100/12)+IF(A537&gt;Input!C9*12, Input!C19, 0)</f>
        <v>58038687.403019555</v>
      </c>
    </row>
    <row r="538" spans="1:7">
      <c r="A538">
        <f>A537+1</f>
        <v>537</v>
      </c>
      <c r="B538">
        <f>INT((A538-1)/12)+1</f>
        <v>45</v>
      </c>
      <c r="C538">
        <f>IF(A538&lt;=Input!C9*12, Input!C19, 0)</f>
        <v>0</v>
      </c>
      <c r="D538">
        <f>Input!C10*(1+Input!C11/100)^INT((A538-1)/12)</f>
        <v>392569.19175091392</v>
      </c>
      <c r="E538">
        <f>C538-D538</f>
        <v>-392569.19175091392</v>
      </c>
      <c r="F538">
        <f>F537*(1+Input!C13/100/12)+E538</f>
        <v>50942242.02993995</v>
      </c>
      <c r="G538">
        <f>G537*(1+Input!C13/100/12)+IF(A538&gt;Input!C9*12, Input!C19, 0)</f>
        <v>58527509.72295779</v>
      </c>
    </row>
    <row r="539" spans="1:7">
      <c r="A539">
        <f>A538+1</f>
        <v>538</v>
      </c>
      <c r="B539">
        <f>INT((A539-1)/12)+1</f>
        <v>45</v>
      </c>
      <c r="C539">
        <f>IF(A539&lt;=Input!C9*12, Input!C19, 0)</f>
        <v>0</v>
      </c>
      <c r="D539">
        <f>Input!C10*(1+Input!C11/100)^INT((A539-1)/12)</f>
        <v>392569.19175091392</v>
      </c>
      <c r="E539">
        <f>C539-D539</f>
        <v>-392569.19175091392</v>
      </c>
      <c r="F539">
        <f>F538*(1+Input!C13/100/12)+E539</f>
        <v>50931739.653413586</v>
      </c>
      <c r="G539">
        <f>G538*(1+Input!C13/100/12)+IF(A539&gt;Input!C9*12, Input!C19, 0)</f>
        <v>59019998.210295558</v>
      </c>
    </row>
    <row r="540" spans="1:7">
      <c r="A540">
        <f>A539+1</f>
        <v>539</v>
      </c>
      <c r="B540">
        <f>INT((A540-1)/12)+1</f>
        <v>45</v>
      </c>
      <c r="C540">
        <f>IF(A540&lt;=Input!C9*12, Input!C19, 0)</f>
        <v>0</v>
      </c>
      <c r="D540">
        <f>Input!C10*(1+Input!C11/100)^INT((A540-1)/12)</f>
        <v>392569.19175091392</v>
      </c>
      <c r="E540">
        <f>C540-D540</f>
        <v>-392569.19175091392</v>
      </c>
      <c r="F540">
        <f>F539*(1+Input!C13/100/12)+E540</f>
        <v>50921158.509063281</v>
      </c>
      <c r="G540">
        <f>G539*(1+Input!C13/100/12)+IF(A540&gt;Input!C9*12, Input!C19, 0)</f>
        <v>59516180.361288361</v>
      </c>
    </row>
    <row r="541" spans="1:7">
      <c r="A541">
        <f>A540+1</f>
        <v>540</v>
      </c>
      <c r="B541">
        <f>INT((A541-1)/12)+1</f>
        <v>45</v>
      </c>
      <c r="C541">
        <f>IF(A541&lt;=Input!C9*12, Input!C19, 0)</f>
        <v>0</v>
      </c>
      <c r="D541">
        <f>Input!C10*(1+Input!C11/100)^INT((A541-1)/12)</f>
        <v>392569.19175091392</v>
      </c>
      <c r="E541">
        <f>C541-D541</f>
        <v>-392569.19175091392</v>
      </c>
      <c r="F541">
        <f>F540*(1+Input!C13/100/12)+E541</f>
        <v>50910498.006130345</v>
      </c>
      <c r="G541">
        <f>G540*(1+Input!C13/100/12)+IF(A541&gt;Input!C9*12, Input!C19, 0)</f>
        <v>60016083.87841361</v>
      </c>
    </row>
    <row r="542" spans="1:7">
      <c r="A542">
        <f>A541+1</f>
        <v>541</v>
      </c>
      <c r="B542">
        <f>INT((A542-1)/12)+1</f>
        <v>46</v>
      </c>
      <c r="C542">
        <f>IF(A542&lt;=Input!C9*12, Input!C19, 0)</f>
        <v>0</v>
      </c>
      <c r="D542">
        <f>Input!C10*(1+Input!C11/100)^INT((A542-1)/12)</f>
        <v>420049.0351734779</v>
      </c>
      <c r="E542">
        <f>C542-D542</f>
        <v>-420049.0351734779</v>
      </c>
      <c r="F542">
        <f>F541*(1+Input!C13/100/12)+E542</f>
        <v>50872277.706002854</v>
      </c>
      <c r="G542">
        <f>G541*(1+Input!C13/100/12)+IF(A542&gt;Input!C9*12, Input!C19, 0)</f>
        <v>60519736.671917297</v>
      </c>
    </row>
    <row r="543" spans="1:7">
      <c r="A543">
        <f>A542+1</f>
        <v>542</v>
      </c>
      <c r="B543">
        <f>INT((A543-1)/12)+1</f>
        <v>46</v>
      </c>
      <c r="C543">
        <f>IF(A543&lt;=Input!C9*12, Input!C19, 0)</f>
        <v>0</v>
      </c>
      <c r="D543">
        <f>Input!C10*(1+Input!C11/100)^INT((A543-1)/12)</f>
        <v>420049.0351734779</v>
      </c>
      <c r="E543">
        <f>C543-D543</f>
        <v>-420049.0351734779</v>
      </c>
      <c r="F543">
        <f>F542*(1+Input!C13/100/12)+E543</f>
        <v>50833770.753624402</v>
      </c>
      <c r="G543">
        <f>G542*(1+Input!C13/100/12)+IF(A543&gt;Input!C9*12, Input!C19, 0)</f>
        <v>61027166.861372262</v>
      </c>
    </row>
    <row r="544" spans="1:7">
      <c r="A544">
        <f>A543+1</f>
        <v>543</v>
      </c>
      <c r="B544">
        <f>INT((A544-1)/12)+1</f>
        <v>46</v>
      </c>
      <c r="C544">
        <f>IF(A544&lt;=Input!C9*12, Input!C19, 0)</f>
        <v>0</v>
      </c>
      <c r="D544">
        <f>Input!C10*(1+Input!C11/100)^INT((A544-1)/12)</f>
        <v>420049.0351734779</v>
      </c>
      <c r="E544">
        <f>C544-D544</f>
        <v>-420049.0351734779</v>
      </c>
      <c r="F544">
        <f>F543*(1+Input!C13/100/12)+E544</f>
        <v>50794974.999103114</v>
      </c>
      <c r="G544">
        <f>G543*(1+Input!C13/100/12)+IF(A544&gt;Input!C9*12, Input!C19, 0)</f>
        <v>61538402.777248144</v>
      </c>
    </row>
    <row r="545" spans="1:7">
      <c r="A545">
        <f>A544+1</f>
        <v>544</v>
      </c>
      <c r="B545">
        <f>INT((A545-1)/12)+1</f>
        <v>46</v>
      </c>
      <c r="C545">
        <f>IF(A545&lt;=Input!C9*12, Input!C19, 0)</f>
        <v>0</v>
      </c>
      <c r="D545">
        <f>Input!C10*(1+Input!C11/100)^INT((A545-1)/12)</f>
        <v>420049.0351734779</v>
      </c>
      <c r="E545">
        <f>C545-D545</f>
        <v>-420049.0351734779</v>
      </c>
      <c r="F545">
        <f>F544*(1+Input!C13/100/12)+E545</f>
        <v>50755888.276422918</v>
      </c>
      <c r="G545">
        <f>G544*(1+Input!C13/100/12)+IF(A545&gt;Input!C9*12, Input!C19, 0)</f>
        <v>62053472.962493092</v>
      </c>
    </row>
    <row r="546" spans="1:7">
      <c r="A546">
        <f>A545+1</f>
        <v>545</v>
      </c>
      <c r="B546">
        <f>INT((A546-1)/12)+1</f>
        <v>46</v>
      </c>
      <c r="C546">
        <f>IF(A546&lt;=Input!C9*12, Input!C19, 0)</f>
        <v>0</v>
      </c>
      <c r="D546">
        <f>Input!C10*(1+Input!C11/100)^INT((A546-1)/12)</f>
        <v>420049.0351734779</v>
      </c>
      <c r="E546">
        <f>C546-D546</f>
        <v>-420049.0351734779</v>
      </c>
      <c r="F546">
        <f>F545*(1+Input!C13/100/12)+E546</f>
        <v>50716508.403322615</v>
      </c>
      <c r="G546">
        <f>G545*(1+Input!C13/100/12)+IF(A546&gt;Input!C9*12, Input!C19, 0)</f>
        <v>62572406.174127378</v>
      </c>
    </row>
    <row r="547" spans="1:7">
      <c r="A547">
        <f>A546+1</f>
        <v>546</v>
      </c>
      <c r="B547">
        <f>INT((A547-1)/12)+1</f>
        <v>46</v>
      </c>
      <c r="C547">
        <f>IF(A547&lt;=Input!C9*12, Input!C19, 0)</f>
        <v>0</v>
      </c>
      <c r="D547">
        <f>Input!C10*(1+Input!C11/100)^INT((A547-1)/12)</f>
        <v>420049.0351734779</v>
      </c>
      <c r="E547">
        <f>C547-D547</f>
        <v>-420049.0351734779</v>
      </c>
      <c r="F547">
        <f>F546*(1+Input!C13/100/12)+E547</f>
        <v>50676833.181174062</v>
      </c>
      <c r="G547">
        <f>G546*(1+Input!C13/100/12)+IF(A547&gt;Input!C9*12, Input!C19, 0)</f>
        <v>63095231.384848922</v>
      </c>
    </row>
    <row r="548" spans="1:7">
      <c r="A548">
        <f>A547+1</f>
        <v>547</v>
      </c>
      <c r="B548">
        <f>INT((A548-1)/12)+1</f>
        <v>46</v>
      </c>
      <c r="C548">
        <f>IF(A548&lt;=Input!C9*12, Input!C19, 0)</f>
        <v>0</v>
      </c>
      <c r="D548">
        <f>Input!C10*(1+Input!C11/100)^INT((A548-1)/12)</f>
        <v>420049.0351734779</v>
      </c>
      <c r="E548">
        <f>C548-D548</f>
        <v>-420049.0351734779</v>
      </c>
      <c r="F548">
        <f>F547*(1+Input!C13/100/12)+E548</f>
        <v>50636860.394859396</v>
      </c>
      <c r="G548">
        <f>G547*(1+Input!C13/100/12)+IF(A548&gt;Input!C9*12, Input!C19, 0)</f>
        <v>63621977.784650877</v>
      </c>
    </row>
    <row r="549" spans="1:7">
      <c r="A549">
        <f>A548+1</f>
        <v>548</v>
      </c>
      <c r="B549">
        <f>INT((A549-1)/12)+1</f>
        <v>46</v>
      </c>
      <c r="C549">
        <f>IF(A549&lt;=Input!C9*12, Input!C19, 0)</f>
        <v>0</v>
      </c>
      <c r="D549">
        <f>Input!C10*(1+Input!C11/100)^INT((A549-1)/12)</f>
        <v>420049.0351734779</v>
      </c>
      <c r="E549">
        <f>C549-D549</f>
        <v>-420049.0351734779</v>
      </c>
      <c r="F549">
        <f>F548*(1+Input!C13/100/12)+E549</f>
        <v>50596587.812647372</v>
      </c>
      <c r="G549">
        <f>G548*(1+Input!C13/100/12)+IF(A549&gt;Input!C9*12, Input!C19, 0)</f>
        <v>64152674.782451347</v>
      </c>
    </row>
    <row r="550" spans="1:7">
      <c r="A550">
        <f>A549+1</f>
        <v>549</v>
      </c>
      <c r="B550">
        <f>INT((A550-1)/12)+1</f>
        <v>46</v>
      </c>
      <c r="C550">
        <f>IF(A550&lt;=Input!C9*12, Input!C19, 0)</f>
        <v>0</v>
      </c>
      <c r="D550">
        <f>Input!C10*(1+Input!C11/100)^INT((A550-1)/12)</f>
        <v>420049.0351734779</v>
      </c>
      <c r="E550">
        <f>C550-D550</f>
        <v>-420049.0351734779</v>
      </c>
      <c r="F550">
        <f>F549*(1+Input!C13/100/12)+E550</f>
        <v>50556013.186068758</v>
      </c>
      <c r="G550">
        <f>G549*(1+Input!C13/100/12)+IF(A550&gt;Input!C9*12, Input!C19, 0)</f>
        <v>64687352.007735319</v>
      </c>
    </row>
    <row r="551" spans="1:7">
      <c r="A551">
        <f>A550+1</f>
        <v>550</v>
      </c>
      <c r="B551">
        <f>INT((A551-1)/12)+1</f>
        <v>46</v>
      </c>
      <c r="C551">
        <f>IF(A551&lt;=Input!C9*12, Input!C19, 0)</f>
        <v>0</v>
      </c>
      <c r="D551">
        <f>Input!C10*(1+Input!C11/100)^INT((A551-1)/12)</f>
        <v>420049.0351734779</v>
      </c>
      <c r="E551">
        <f>C551-D551</f>
        <v>-420049.0351734779</v>
      </c>
      <c r="F551">
        <f>F550*(1+Input!C13/100/12)+E551</f>
        <v>50515134.249790803</v>
      </c>
      <c r="G551">
        <f>G550*(1+Input!C13/100/12)+IF(A551&gt;Input!C9*12, Input!C19, 0)</f>
        <v>65226039.312208921</v>
      </c>
    </row>
    <row r="552" spans="1:7">
      <c r="A552">
        <f>A551+1</f>
        <v>551</v>
      </c>
      <c r="B552">
        <f>INT((A552-1)/12)+1</f>
        <v>46</v>
      </c>
      <c r="C552">
        <f>IF(A552&lt;=Input!C9*12, Input!C19, 0)</f>
        <v>0</v>
      </c>
      <c r="D552">
        <f>Input!C10*(1+Input!C11/100)^INT((A552-1)/12)</f>
        <v>420049.0351734779</v>
      </c>
      <c r="E552">
        <f>C552-D552</f>
        <v>-420049.0351734779</v>
      </c>
      <c r="F552">
        <f>F551*(1+Input!C13/100/12)+E552</f>
        <v>50473948.721490763</v>
      </c>
      <c r="G552">
        <f>G551*(1+Input!C13/100/12)+IF(A552&gt;Input!C9*12, Input!C19, 0)</f>
        <v>65768766.771466076</v>
      </c>
    </row>
    <row r="553" spans="1:7">
      <c r="A553">
        <f>A552+1</f>
        <v>552</v>
      </c>
      <c r="B553">
        <f>INT((A553-1)/12)+1</f>
        <v>46</v>
      </c>
      <c r="C553">
        <f>IF(A553&lt;=Input!C9*12, Input!C19, 0)</f>
        <v>0</v>
      </c>
      <c r="D553">
        <f>Input!C10*(1+Input!C11/100)^INT((A553-1)/12)</f>
        <v>420049.0351734779</v>
      </c>
      <c r="E553">
        <f>C553-D553</f>
        <v>-420049.0351734779</v>
      </c>
      <c r="F553">
        <f>F552*(1+Input!C13/100/12)+E553</f>
        <v>50432454.301728472</v>
      </c>
      <c r="G553">
        <f>G552*(1+Input!C13/100/12)+IF(A553&gt;Input!C9*12, Input!C19, 0)</f>
        <v>66315564.686667658</v>
      </c>
    </row>
    <row r="554" spans="1:7">
      <c r="A554">
        <f>A553+1</f>
        <v>553</v>
      </c>
      <c r="B554">
        <f>INT((A554-1)/12)+1</f>
        <v>47</v>
      </c>
      <c r="C554">
        <f>IF(A554&lt;=Input!C9*12, Input!C19, 0)</f>
        <v>0</v>
      </c>
      <c r="D554">
        <f>Input!C10*(1+Input!C11/100)^INT((A554-1)/12)</f>
        <v>449452.46763562137</v>
      </c>
      <c r="E554">
        <f>C554-D554</f>
        <v>-449452.46763562137</v>
      </c>
      <c r="F554">
        <f>F553*(1+Input!C13/100/12)+E554</f>
        <v>50361245.241355814</v>
      </c>
      <c r="G554">
        <f>G553*(1+Input!C13/100/12)+IF(A554&gt;Input!C9*12, Input!C19, 0)</f>
        <v>66866463.586233251</v>
      </c>
    </row>
    <row r="555" spans="1:7">
      <c r="A555">
        <f>A554+1</f>
        <v>554</v>
      </c>
      <c r="B555">
        <f>INT((A555-1)/12)+1</f>
        <v>47</v>
      </c>
      <c r="C555">
        <f>IF(A555&lt;=Input!C9*12, Input!C19, 0)</f>
        <v>0</v>
      </c>
      <c r="D555">
        <f>Input!C10*(1+Input!C11/100)^INT((A555-1)/12)</f>
        <v>449452.46763562137</v>
      </c>
      <c r="E555">
        <f>C555-D555</f>
        <v>-449452.46763562137</v>
      </c>
      <c r="F555">
        <f>F554*(1+Input!C13/100/12)+E555</f>
        <v>50289502.113030359</v>
      </c>
      <c r="G555">
        <f>G554*(1+Input!C13/100/12)+IF(A555&gt;Input!C9*12, Input!C19, 0)</f>
        <v>67421494.227545589</v>
      </c>
    </row>
    <row r="556" spans="1:7">
      <c r="A556">
        <f>A555+1</f>
        <v>555</v>
      </c>
      <c r="B556">
        <f>INT((A556-1)/12)+1</f>
        <v>47</v>
      </c>
      <c r="C556">
        <f>IF(A556&lt;=Input!C9*12, Input!C19, 0)</f>
        <v>0</v>
      </c>
      <c r="D556">
        <f>Input!C10*(1+Input!C11/100)^INT((A556-1)/12)</f>
        <v>449452.46763562137</v>
      </c>
      <c r="E556">
        <f>C556-D556</f>
        <v>-449452.46763562137</v>
      </c>
      <c r="F556">
        <f>F555*(1+Input!C13/100/12)+E556</f>
        <v>50217220.911242463</v>
      </c>
      <c r="G556">
        <f>G555*(1+Input!C13/100/12)+IF(A556&gt;Input!C9*12, Input!C19, 0)</f>
        <v>67980687.598667771</v>
      </c>
    </row>
    <row r="557" spans="1:7">
      <c r="A557">
        <f>A556+1</f>
        <v>556</v>
      </c>
      <c r="B557">
        <f>INT((A557-1)/12)+1</f>
        <v>47</v>
      </c>
      <c r="C557">
        <f>IF(A557&lt;=Input!C9*12, Input!C19, 0)</f>
        <v>0</v>
      </c>
      <c r="D557">
        <f>Input!C10*(1+Input!C11/100)^INT((A557-1)/12)</f>
        <v>449452.46763562137</v>
      </c>
      <c r="E557">
        <f>C557-D557</f>
        <v>-449452.46763562137</v>
      </c>
      <c r="F557">
        <f>F556*(1+Input!C13/100/12)+E557</f>
        <v>50144397.600441158</v>
      </c>
      <c r="G557">
        <f>G556*(1+Input!C13/100/12)+IF(A557&gt;Input!C9*12, Input!C19, 0)</f>
        <v>68544074.92007336</v>
      </c>
    </row>
    <row r="558" spans="1:7">
      <c r="A558">
        <f>A557+1</f>
        <v>557</v>
      </c>
      <c r="B558">
        <f>INT((A558-1)/12)+1</f>
        <v>47</v>
      </c>
      <c r="C558">
        <f>IF(A558&lt;=Input!C9*12, Input!C19, 0)</f>
        <v>0</v>
      </c>
      <c r="D558">
        <f>Input!C10*(1+Input!C11/100)^INT((A558-1)/12)</f>
        <v>449452.46763562137</v>
      </c>
      <c r="E558">
        <f>C558-D558</f>
        <v>-449452.46763562137</v>
      </c>
      <c r="F558">
        <f>F557*(1+Input!C13/100/12)+E558</f>
        <v>50071028.114808843</v>
      </c>
      <c r="G558">
        <f>G557*(1+Input!C13/100/12)+IF(A558&gt;Input!C9*12, Input!C19, 0)</f>
        <v>69111687.646389499</v>
      </c>
    </row>
    <row r="559" spans="1:7">
      <c r="A559">
        <f>A558+1</f>
        <v>558</v>
      </c>
      <c r="B559">
        <f>INT((A559-1)/12)+1</f>
        <v>47</v>
      </c>
      <c r="C559">
        <f>IF(A559&lt;=Input!C9*12, Input!C19, 0)</f>
        <v>0</v>
      </c>
      <c r="D559">
        <f>Input!C10*(1+Input!C11/100)^INT((A559-1)/12)</f>
        <v>449452.46763562137</v>
      </c>
      <c r="E559">
        <f>C559-D559</f>
        <v>-449452.46763562137</v>
      </c>
      <c r="F559">
        <f>F558*(1+Input!C13/100/12)+E559</f>
        <v>49997108.35803429</v>
      </c>
      <c r="G559">
        <f>G558*(1+Input!C13/100/12)+IF(A559&gt;Input!C9*12, Input!C19, 0)</f>
        <v>69683557.468153015</v>
      </c>
    </row>
    <row r="560" spans="1:7">
      <c r="A560">
        <f>A559+1</f>
        <v>559</v>
      </c>
      <c r="B560">
        <f>INT((A560-1)/12)+1</f>
        <v>47</v>
      </c>
      <c r="C560">
        <f>IF(A560&lt;=Input!C9*12, Input!C19, 0)</f>
        <v>0</v>
      </c>
      <c r="D560">
        <f>Input!C10*(1+Input!C11/100)^INT((A560-1)/12)</f>
        <v>449452.46763562137</v>
      </c>
      <c r="E560">
        <f>C560-D560</f>
        <v>-449452.46763562137</v>
      </c>
      <c r="F560">
        <f>F559*(1+Input!C13/100/12)+E560</f>
        <v>49922634.203083925</v>
      </c>
      <c r="G560">
        <f>G559*(1+Input!C13/100/12)+IF(A560&gt;Input!C9*12, Input!C19, 0)</f>
        <v>70259716.313579753</v>
      </c>
    </row>
    <row r="561" spans="1:7">
      <c r="A561">
        <f>A560+1</f>
        <v>560</v>
      </c>
      <c r="B561">
        <f>INT((A561-1)/12)+1</f>
        <v>47</v>
      </c>
      <c r="C561">
        <f>IF(A561&lt;=Input!C9*12, Input!C19, 0)</f>
        <v>0</v>
      </c>
      <c r="D561">
        <f>Input!C10*(1+Input!C11/100)^INT((A561-1)/12)</f>
        <v>449452.46763562137</v>
      </c>
      <c r="E561">
        <f>C561-D561</f>
        <v>-449452.46763562137</v>
      </c>
      <c r="F561">
        <f>F560*(1+Input!C13/100/12)+E561</f>
        <v>49847601.491971433</v>
      </c>
      <c r="G561">
        <f>G560*(1+Input!C13/100/12)+IF(A561&gt;Input!C9*12, Input!C19, 0)</f>
        <v>70840196.350347191</v>
      </c>
    </row>
    <row r="562" spans="1:7">
      <c r="A562">
        <f>A561+1</f>
        <v>561</v>
      </c>
      <c r="B562">
        <f>INT((A562-1)/12)+1</f>
        <v>47</v>
      </c>
      <c r="C562">
        <f>IF(A562&lt;=Input!C9*12, Input!C19, 0)</f>
        <v>0</v>
      </c>
      <c r="D562">
        <f>Input!C10*(1+Input!C11/100)^INT((A562-1)/12)</f>
        <v>449452.46763562137</v>
      </c>
      <c r="E562">
        <f>C562-D562</f>
        <v>-449452.46763562137</v>
      </c>
      <c r="F562">
        <f>F561*(1+Input!C13/100/12)+E562</f>
        <v>49772006.035525598</v>
      </c>
      <c r="G562">
        <f>G561*(1+Input!C13/100/12)+IF(A562&gt;Input!C9*12, Input!C19, 0)</f>
        <v>71425029.987390384</v>
      </c>
    </row>
    <row r="563" spans="1:7">
      <c r="A563">
        <f>A562+1</f>
        <v>562</v>
      </c>
      <c r="B563">
        <f>INT((A563-1)/12)+1</f>
        <v>47</v>
      </c>
      <c r="C563">
        <f>IF(A563&lt;=Input!C9*12, Input!C19, 0)</f>
        <v>0</v>
      </c>
      <c r="D563">
        <f>Input!C10*(1+Input!C11/100)^INT((A563-1)/12)</f>
        <v>449452.46763562137</v>
      </c>
      <c r="E563">
        <f>C563-D563</f>
        <v>-449452.46763562137</v>
      </c>
      <c r="F563">
        <f>F562*(1+Input!C13/100/12)+E563</f>
        <v>49695843.613156416</v>
      </c>
      <c r="G563">
        <f>G562*(1+Input!C13/100/12)+IF(A563&gt;Input!C9*12, Input!C19, 0)</f>
        <v>72014249.876711398</v>
      </c>
    </row>
    <row r="564" spans="1:7">
      <c r="A564">
        <f>A563+1</f>
        <v>563</v>
      </c>
      <c r="B564">
        <f>INT((A564-1)/12)+1</f>
        <v>47</v>
      </c>
      <c r="C564">
        <f>IF(A564&lt;=Input!C9*12, Input!C19, 0)</f>
        <v>0</v>
      </c>
      <c r="D564">
        <f>Input!C10*(1+Input!C11/100)^INT((A564-1)/12)</f>
        <v>449452.46763562137</v>
      </c>
      <c r="E564">
        <f>C564-D564</f>
        <v>-449452.46763562137</v>
      </c>
      <c r="F564">
        <f>F563*(1+Input!C13/100/12)+E564</f>
        <v>49619109.972619466</v>
      </c>
      <c r="G564">
        <f>G563*(1+Input!C13/100/12)+IF(A564&gt;Input!C9*12, Input!C19, 0)</f>
        <v>72607888.91520232</v>
      </c>
    </row>
    <row r="565" spans="1:7">
      <c r="A565">
        <f>A564+1</f>
        <v>564</v>
      </c>
      <c r="B565">
        <f>INT((A565-1)/12)+1</f>
        <v>47</v>
      </c>
      <c r="C565">
        <f>IF(A565&lt;=Input!C9*12, Input!C19, 0)</f>
        <v>0</v>
      </c>
      <c r="D565">
        <f>Input!C10*(1+Input!C11/100)^INT((A565-1)/12)</f>
        <v>449452.46763562137</v>
      </c>
      <c r="E565">
        <f>C565-D565</f>
        <v>-449452.46763562137</v>
      </c>
      <c r="F565">
        <f>F564*(1+Input!C13/100/12)+E565</f>
        <v>49541800.829778492</v>
      </c>
      <c r="G565">
        <f>G564*(1+Input!C13/100/12)+IF(A565&gt;Input!C9*12, Input!C19, 0)</f>
        <v>73205980.246481925</v>
      </c>
    </row>
    <row r="566" spans="1:7">
      <c r="A566">
        <f>A565+1</f>
        <v>565</v>
      </c>
      <c r="B566">
        <f>INT((A566-1)/12)+1</f>
        <v>48</v>
      </c>
      <c r="C566">
        <f>IF(A566&lt;=Input!C9*12, Input!C19, 0)</f>
        <v>0</v>
      </c>
      <c r="D566">
        <f>Input!C10*(1+Input!C11/100)^INT((A566-1)/12)</f>
        <v>480914.14037011488</v>
      </c>
      <c r="E566">
        <f>C566-D566</f>
        <v>-480914.14037011488</v>
      </c>
      <c r="F566">
        <f>F565*(1+Input!C13/100/12)+E566</f>
        <v>49432450.19563172</v>
      </c>
      <c r="G566">
        <f>G565*(1+Input!C13/100/12)+IF(A566&gt;Input!C9*12, Input!C19, 0)</f>
        <v>73808557.262746125</v>
      </c>
    </row>
    <row r="567" spans="1:7">
      <c r="A567">
        <f>A566+1</f>
        <v>566</v>
      </c>
      <c r="B567">
        <f>INT((A567-1)/12)+1</f>
        <v>48</v>
      </c>
      <c r="C567">
        <f>IF(A567&lt;=Input!C9*12, Input!C19, 0)</f>
        <v>0</v>
      </c>
      <c r="D567">
        <f>Input!C10*(1+Input!C11/100)^INT((A567-1)/12)</f>
        <v>480914.14037011488</v>
      </c>
      <c r="E567">
        <f>C567-D567</f>
        <v>-480914.14037011488</v>
      </c>
      <c r="F567">
        <f>F566*(1+Input!C13/100/12)+E567</f>
        <v>49322279.431728847</v>
      </c>
      <c r="G567">
        <f>G566*(1+Input!C13/100/12)+IF(A567&gt;Input!C9*12, Input!C19, 0)</f>
        <v>74415653.606632307</v>
      </c>
    </row>
    <row r="568" spans="1:7">
      <c r="A568">
        <f>A567+1</f>
        <v>567</v>
      </c>
      <c r="B568">
        <f>INT((A568-1)/12)+1</f>
        <v>48</v>
      </c>
      <c r="C568">
        <f>IF(A568&lt;=Input!C9*12, Input!C19, 0)</f>
        <v>0</v>
      </c>
      <c r="D568">
        <f>Input!C10*(1+Input!C11/100)^INT((A568-1)/12)</f>
        <v>480914.14037011488</v>
      </c>
      <c r="E568">
        <f>C568-D568</f>
        <v>-480914.14037011488</v>
      </c>
      <c r="F568">
        <f>F567*(1+Input!C13/100/12)+E568</f>
        <v>49211282.387096703</v>
      </c>
      <c r="G568">
        <f>G567*(1+Input!C13/100/12)+IF(A568&gt;Input!C9*12, Input!C19, 0)</f>
        <v>75027303.17309764</v>
      </c>
    </row>
    <row r="569" spans="1:7">
      <c r="A569">
        <f>A568+1</f>
        <v>568</v>
      </c>
      <c r="B569">
        <f>INT((A569-1)/12)+1</f>
        <v>48</v>
      </c>
      <c r="C569">
        <f>IF(A569&lt;=Input!C9*12, Input!C19, 0)</f>
        <v>0</v>
      </c>
      <c r="D569">
        <f>Input!C10*(1+Input!C11/100)^INT((A569-1)/12)</f>
        <v>480914.14037011488</v>
      </c>
      <c r="E569">
        <f>C569-D569</f>
        <v>-480914.14037011488</v>
      </c>
      <c r="F569">
        <f>F568*(1+Input!C13/100/12)+E569</f>
        <v>49099452.864629813</v>
      </c>
      <c r="G569">
        <f>G568*(1+Input!C13/100/12)+IF(A569&gt;Input!C9*12, Input!C19, 0)</f>
        <v>75643540.111311466</v>
      </c>
    </row>
    <row r="570" spans="1:7">
      <c r="A570">
        <f>A569+1</f>
        <v>569</v>
      </c>
      <c r="B570">
        <f>INT((A570-1)/12)+1</f>
        <v>48</v>
      </c>
      <c r="C570">
        <f>IF(A570&lt;=Input!C9*12, Input!C19, 0)</f>
        <v>0</v>
      </c>
      <c r="D570">
        <f>Input!C10*(1+Input!C11/100)^INT((A570-1)/12)</f>
        <v>480914.14037011488</v>
      </c>
      <c r="E570">
        <f>C570-D570</f>
        <v>-480914.14037011488</v>
      </c>
      <c r="F570">
        <f>F569*(1+Input!C13/100/12)+E570</f>
        <v>48986784.620744422</v>
      </c>
      <c r="G570">
        <f>G569*(1+Input!C13/100/12)+IF(A570&gt;Input!C9*12, Input!C19, 0)</f>
        <v>76264398.826561883</v>
      </c>
    </row>
    <row r="571" spans="1:7">
      <c r="A571">
        <f>A570+1</f>
        <v>570</v>
      </c>
      <c r="B571">
        <f>INT((A571-1)/12)+1</f>
        <v>48</v>
      </c>
      <c r="C571">
        <f>IF(A571&lt;=Input!C9*12, Input!C19, 0)</f>
        <v>0</v>
      </c>
      <c r="D571">
        <f>Input!C10*(1+Input!C11/100)^INT((A571-1)/12)</f>
        <v>480914.14037011488</v>
      </c>
      <c r="E571">
        <f>C571-D571</f>
        <v>-480914.14037011488</v>
      </c>
      <c r="F571">
        <f>F570*(1+Input!C13/100/12)+E571</f>
        <v>48873271.365029894</v>
      </c>
      <c r="G571">
        <f>G570*(1+Input!C13/100/12)+IF(A571&gt;Input!C9*12, Input!C19, 0)</f>
        <v>76889913.982176691</v>
      </c>
    </row>
    <row r="572" spans="1:7">
      <c r="A572">
        <f>A571+1</f>
        <v>571</v>
      </c>
      <c r="B572">
        <f>INT((A572-1)/12)+1</f>
        <v>48</v>
      </c>
      <c r="C572">
        <f>IF(A572&lt;=Input!C9*12, Input!C19, 0)</f>
        <v>0</v>
      </c>
      <c r="D572">
        <f>Input!C10*(1+Input!C11/100)^INT((A572-1)/12)</f>
        <v>480914.14037011488</v>
      </c>
      <c r="E572">
        <f>C572-D572</f>
        <v>-480914.14037011488</v>
      </c>
      <c r="F572">
        <f>F571*(1+Input!C13/100/12)+E572</f>
        <v>48758906.759897508</v>
      </c>
      <c r="G572">
        <f>G571*(1+Input!C13/100/12)+IF(A572&gt;Input!C9*12, Input!C19, 0)</f>
        <v>77520120.5014586</v>
      </c>
    </row>
    <row r="573" spans="1:7">
      <c r="A573">
        <f>A572+1</f>
        <v>572</v>
      </c>
      <c r="B573">
        <f>INT((A573-1)/12)+1</f>
        <v>48</v>
      </c>
      <c r="C573">
        <f>IF(A573&lt;=Input!C9*12, Input!C19, 0)</f>
        <v>0</v>
      </c>
      <c r="D573">
        <f>Input!C10*(1+Input!C11/100)^INT((A573-1)/12)</f>
        <v>480914.14037011488</v>
      </c>
      <c r="E573">
        <f>C573-D573</f>
        <v>-480914.14037011488</v>
      </c>
      <c r="F573">
        <f>F572*(1+Input!C13/100/12)+E573</f>
        <v>48643684.420226626</v>
      </c>
      <c r="G573">
        <f>G572*(1+Input!C13/100/12)+IF(A573&gt;Input!C9*12, Input!C19, 0)</f>
        <v>78155053.569635123</v>
      </c>
    </row>
    <row r="574" spans="1:7">
      <c r="A574">
        <f>A573+1</f>
        <v>573</v>
      </c>
      <c r="B574">
        <f>INT((A574-1)/12)+1</f>
        <v>48</v>
      </c>
      <c r="C574">
        <f>IF(A574&lt;=Input!C9*12, Input!C19, 0)</f>
        <v>0</v>
      </c>
      <c r="D574">
        <f>Input!C10*(1+Input!C11/100)^INT((A574-1)/12)</f>
        <v>480914.14037011488</v>
      </c>
      <c r="E574">
        <f>C574-D574</f>
        <v>-480914.14037011488</v>
      </c>
      <c r="F574">
        <f>F573*(1+Input!C13/100/12)+E574</f>
        <v>48527597.913008213</v>
      </c>
      <c r="G574">
        <f>G573*(1+Input!C13/100/12)+IF(A574&gt;Input!C9*12, Input!C19, 0)</f>
        <v>78794748.635822982</v>
      </c>
    </row>
    <row r="575" spans="1:7">
      <c r="A575">
        <f>A574+1</f>
        <v>574</v>
      </c>
      <c r="B575">
        <f>INT((A575-1)/12)+1</f>
        <v>48</v>
      </c>
      <c r="C575">
        <f>IF(A575&lt;=Input!C9*12, Input!C19, 0)</f>
        <v>0</v>
      </c>
      <c r="D575">
        <f>Input!C10*(1+Input!C11/100)^INT((A575-1)/12)</f>
        <v>480914.14037011488</v>
      </c>
      <c r="E575">
        <f>C575-D575</f>
        <v>-480914.14037011488</v>
      </c>
      <c r="F575">
        <f>F574*(1+Input!C13/100/12)+E575</f>
        <v>48410640.756985664</v>
      </c>
      <c r="G575">
        <f>G574*(1+Input!C13/100/12)+IF(A575&gt;Input!C9*12, Input!C19, 0)</f>
        <v>79439241.415007249</v>
      </c>
    </row>
    <row r="576" spans="1:7">
      <c r="A576">
        <f>A575+1</f>
        <v>575</v>
      </c>
      <c r="B576">
        <f>INT((A576-1)/12)+1</f>
        <v>48</v>
      </c>
      <c r="C576">
        <f>IF(A576&lt;=Input!C9*12, Input!C19, 0)</f>
        <v>0</v>
      </c>
      <c r="D576">
        <f>Input!C10*(1+Input!C11/100)^INT((A576-1)/12)</f>
        <v>480914.14037011488</v>
      </c>
      <c r="E576">
        <f>C576-D576</f>
        <v>-480914.14037011488</v>
      </c>
      <c r="F576">
        <f>F575*(1+Input!C13/100/12)+E576</f>
        <v>48292806.422292948</v>
      </c>
      <c r="G576">
        <f>G575*(1+Input!C13/100/12)+IF(A576&gt;Input!C9*12, Input!C19, 0)</f>
        <v>80088567.890035391</v>
      </c>
    </row>
    <row r="577" spans="1:7">
      <c r="A577">
        <f>A576+1</f>
        <v>576</v>
      </c>
      <c r="B577">
        <f>INT((A577-1)/12)+1</f>
        <v>48</v>
      </c>
      <c r="C577">
        <f>IF(A577&lt;=Input!C9*12, Input!C19, 0)</f>
        <v>0</v>
      </c>
      <c r="D577">
        <f>Input!C10*(1+Input!C11/100)^INT((A577-1)/12)</f>
        <v>480914.14037011488</v>
      </c>
      <c r="E577">
        <f>C577-D577</f>
        <v>-480914.14037011488</v>
      </c>
      <c r="F577">
        <f>F576*(1+Input!C13/100/12)+E577</f>
        <v>48174088.330090031</v>
      </c>
      <c r="G577">
        <f>G576*(1+Input!C13/100/12)+IF(A577&gt;Input!C9*12, Input!C19, 0)</f>
        <v>80742764.313626245</v>
      </c>
    </row>
    <row r="578" spans="1:7">
      <c r="A578">
        <f>A577+1</f>
        <v>577</v>
      </c>
      <c r="B578">
        <f>INT((A578-1)/12)+1</f>
        <v>49</v>
      </c>
      <c r="C578">
        <f>IF(A578&lt;=Input!C9*12, Input!C19, 0)</f>
        <v>0</v>
      </c>
      <c r="D578">
        <f>Input!C10*(1+Input!C11/100)^INT((A578-1)/12)</f>
        <v>514578.13019602292</v>
      </c>
      <c r="E578">
        <f>C578-D578</f>
        <v>-514578.13019602292</v>
      </c>
      <c r="F578">
        <f>F577*(1+Input!C13/100/12)+E578</f>
        <v>48020815.862369686</v>
      </c>
      <c r="G578">
        <f>G577*(1+Input!C13/100/12)+IF(A578&gt;Input!C9*12, Input!C19, 0)</f>
        <v>81401867.210394025</v>
      </c>
    </row>
    <row r="579" spans="1:7">
      <c r="A579">
        <f>A578+1</f>
        <v>578</v>
      </c>
      <c r="B579">
        <f>INT((A579-1)/12)+1</f>
        <v>49</v>
      </c>
      <c r="C579">
        <f>IF(A579&lt;=Input!C9*12, Input!C19, 0)</f>
        <v>0</v>
      </c>
      <c r="D579">
        <f>Input!C10*(1+Input!C11/100)^INT((A579-1)/12)</f>
        <v>514578.13019602292</v>
      </c>
      <c r="E579">
        <f>C579-D579</f>
        <v>-514578.13019602292</v>
      </c>
      <c r="F579">
        <f>F578*(1+Input!C13/100/12)+E579</f>
        <v>47866393.851141445</v>
      </c>
      <c r="G579">
        <f>G578*(1+Input!C13/100/12)+IF(A579&gt;Input!C9*12, Input!C19, 0)</f>
        <v>82065913.378887564</v>
      </c>
    </row>
    <row r="580" spans="1:7">
      <c r="A580">
        <f>A579+1</f>
        <v>579</v>
      </c>
      <c r="B580">
        <f>INT((A580-1)/12)+1</f>
        <v>49</v>
      </c>
      <c r="C580">
        <f>IF(A580&lt;=Input!C9*12, Input!C19, 0)</f>
        <v>0</v>
      </c>
      <c r="D580">
        <f>Input!C10*(1+Input!C11/100)^INT((A580-1)/12)</f>
        <v>514578.13019602292</v>
      </c>
      <c r="E580">
        <f>C580-D580</f>
        <v>-514578.13019602292</v>
      </c>
      <c r="F580">
        <f>F579*(1+Input!C13/100/12)+E580</f>
        <v>47710813.674828991</v>
      </c>
      <c r="G580">
        <f>G579*(1+Input!C13/100/12)+IF(A580&gt;Input!C9*12, Input!C19, 0)</f>
        <v>82734939.89364481</v>
      </c>
    </row>
    <row r="581" spans="1:7">
      <c r="A581">
        <f>A580+1</f>
        <v>580</v>
      </c>
      <c r="B581">
        <f>INT((A581-1)/12)+1</f>
        <v>49</v>
      </c>
      <c r="C581">
        <f>IF(A581&lt;=Input!C9*12, Input!C19, 0)</f>
        <v>0</v>
      </c>
      <c r="D581">
        <f>Input!C10*(1+Input!C11/100)^INT((A581-1)/12)</f>
        <v>514578.13019602292</v>
      </c>
      <c r="E581">
        <f>C581-D581</f>
        <v>-514578.13019602292</v>
      </c>
      <c r="F581">
        <f>F580*(1+Input!C13/100/12)+E581</f>
        <v>47554066.647194192</v>
      </c>
      <c r="G581">
        <f>G580*(1+Input!C13/100/12)+IF(A581&gt;Input!C9*12, Input!C19, 0)</f>
        <v>83408984.107262731</v>
      </c>
    </row>
    <row r="582" spans="1:7">
      <c r="A582">
        <f>A581+1</f>
        <v>581</v>
      </c>
      <c r="B582">
        <f>INT((A582-1)/12)+1</f>
        <v>49</v>
      </c>
      <c r="C582">
        <f>IF(A582&lt;=Input!C9*12, Input!C19, 0)</f>
        <v>0</v>
      </c>
      <c r="D582">
        <f>Input!C10*(1+Input!C11/100)^INT((A582-1)/12)</f>
        <v>514578.13019602292</v>
      </c>
      <c r="E582">
        <f>C582-D582</f>
        <v>-514578.13019602292</v>
      </c>
      <c r="F582">
        <f>F581*(1+Input!C13/100/12)+E582</f>
        <v>47396144.016852133</v>
      </c>
      <c r="G582">
        <f>G581*(1+Input!C13/100/12)+IF(A582&gt;Input!C9*12, Input!C19, 0)</f>
        <v>84088083.652482793</v>
      </c>
    </row>
    <row r="583" spans="1:7">
      <c r="A583">
        <f>A582+1</f>
        <v>582</v>
      </c>
      <c r="B583">
        <f>INT((A583-1)/12)+1</f>
        <v>49</v>
      </c>
      <c r="C583">
        <f>IF(A583&lt;=Input!C9*12, Input!C19, 0)</f>
        <v>0</v>
      </c>
      <c r="D583">
        <f>Input!C10*(1+Input!C11/100)^INT((A583-1)/12)</f>
        <v>514578.13019602292</v>
      </c>
      <c r="E583">
        <f>C583-D583</f>
        <v>-514578.13019602292</v>
      </c>
      <c r="F583">
        <f>F582*(1+Input!C13/100/12)+E583</f>
        <v>47237036.96678251</v>
      </c>
      <c r="G583">
        <f>G582*(1+Input!C13/100/12)+IF(A583&gt;Input!C9*12, Input!C19, 0)</f>
        <v>84772276.444292009</v>
      </c>
    </row>
    <row r="584" spans="1:7">
      <c r="A584">
        <f>A583+1</f>
        <v>583</v>
      </c>
      <c r="B584">
        <f>INT((A584-1)/12)+1</f>
        <v>49</v>
      </c>
      <c r="C584">
        <f>IF(A584&lt;=Input!C9*12, Input!C19, 0)</f>
        <v>0</v>
      </c>
      <c r="D584">
        <f>Input!C10*(1+Input!C11/100)^INT((A584-1)/12)</f>
        <v>514578.13019602292</v>
      </c>
      <c r="E584">
        <f>C584-D584</f>
        <v>-514578.13019602292</v>
      </c>
      <c r="F584">
        <f>F583*(1+Input!C13/100/12)+E584</f>
        <v>47076736.613837361</v>
      </c>
      <c r="G584">
        <f>G583*(1+Input!C13/100/12)+IF(A584&gt;Input!C9*12, Input!C19, 0)</f>
        <v>85461600.682039782</v>
      </c>
    </row>
    <row r="585" spans="1:7">
      <c r="A585">
        <f>A584+1</f>
        <v>584</v>
      </c>
      <c r="B585">
        <f>INT((A585-1)/12)+1</f>
        <v>49</v>
      </c>
      <c r="C585">
        <f>IF(A585&lt;=Input!C9*12, Input!C19, 0)</f>
        <v>0</v>
      </c>
      <c r="D585">
        <f>Input!C10*(1+Input!C11/100)^INT((A585-1)/12)</f>
        <v>514578.13019602292</v>
      </c>
      <c r="E585">
        <f>C585-D585</f>
        <v>-514578.13019602292</v>
      </c>
      <c r="F585">
        <f>F584*(1+Input!C13/100/12)+E585</f>
        <v>46915234.008245125</v>
      </c>
      <c r="G585">
        <f>G584*(1+Input!C13/100/12)+IF(A585&gt;Input!C9*12, Input!C19, 0)</f>
        <v>86156094.851570666</v>
      </c>
    </row>
    <row r="586" spans="1:7">
      <c r="A586">
        <f>A585+1</f>
        <v>585</v>
      </c>
      <c r="B586">
        <f>INT((A586-1)/12)+1</f>
        <v>49</v>
      </c>
      <c r="C586">
        <f>IF(A586&lt;=Input!C9*12, Input!C19, 0)</f>
        <v>0</v>
      </c>
      <c r="D586">
        <f>Input!C10*(1+Input!C11/100)^INT((A586-1)/12)</f>
        <v>514578.13019602292</v>
      </c>
      <c r="E586">
        <f>C586-D586</f>
        <v>-514578.13019602292</v>
      </c>
      <c r="F586">
        <f>F585*(1+Input!C13/100/12)+E586</f>
        <v>46752520.133110948</v>
      </c>
      <c r="G586">
        <f>G585*(1+Input!C13/100/12)+IF(A586&gt;Input!C9*12, Input!C19, 0)</f>
        <v>86855797.727373034</v>
      </c>
    </row>
    <row r="587" spans="1:7">
      <c r="A587">
        <f>A586+1</f>
        <v>586</v>
      </c>
      <c r="B587">
        <f>INT((A587-1)/12)+1</f>
        <v>49</v>
      </c>
      <c r="C587">
        <f>IF(A587&lt;=Input!C9*12, Input!C19, 0)</f>
        <v>0</v>
      </c>
      <c r="D587">
        <f>Input!C10*(1+Input!C11/100)^INT((A587-1)/12)</f>
        <v>514578.13019602292</v>
      </c>
      <c r="E587">
        <f>C587-D587</f>
        <v>-514578.13019602292</v>
      </c>
      <c r="F587">
        <f>F586*(1+Input!C13/100/12)+E587</f>
        <v>46588585.90391326</v>
      </c>
      <c r="G587">
        <f>G586*(1+Input!C13/100/12)+IF(A587&gt;Input!C9*12, Input!C19, 0)</f>
        <v>87560748.374743924</v>
      </c>
    </row>
    <row r="588" spans="1:7">
      <c r="A588">
        <f>A587+1</f>
        <v>587</v>
      </c>
      <c r="B588">
        <f>INT((A588-1)/12)+1</f>
        <v>49</v>
      </c>
      <c r="C588">
        <f>IF(A588&lt;=Input!C9*12, Input!C19, 0)</f>
        <v>0</v>
      </c>
      <c r="D588">
        <f>Input!C10*(1+Input!C11/100)^INT((A588-1)/12)</f>
        <v>514578.13019602292</v>
      </c>
      <c r="E588">
        <f>C588-D588</f>
        <v>-514578.13019602292</v>
      </c>
      <c r="F588">
        <f>F587*(1+Input!C13/100/12)+E588</f>
        <v>46423422.167996593</v>
      </c>
      <c r="G588">
        <f>G587*(1+Input!C13/100/12)+IF(A588&gt;Input!C9*12, Input!C19, 0)</f>
        <v>88270986.151970088</v>
      </c>
    </row>
    <row r="589" spans="1:7">
      <c r="A589">
        <f>A588+1</f>
        <v>588</v>
      </c>
      <c r="B589">
        <f>INT((A589-1)/12)+1</f>
        <v>49</v>
      </c>
      <c r="C589">
        <f>IF(A589&lt;=Input!C9*12, Input!C19, 0)</f>
        <v>0</v>
      </c>
      <c r="D589">
        <f>Input!C10*(1+Input!C11/100)^INT((A589-1)/12)</f>
        <v>514578.13019602292</v>
      </c>
      <c r="E589">
        <f>C589-D589</f>
        <v>-514578.13019602292</v>
      </c>
      <c r="F589">
        <f>F588*(1+Input!C13/100/12)+E589</f>
        <v>46257019.704060547</v>
      </c>
      <c r="G589">
        <f>G588*(1+Input!C13/100/12)+IF(A589&gt;Input!C9*12, Input!C19, 0)</f>
        <v>88986550.712525457</v>
      </c>
    </row>
    <row r="590" spans="1:7">
      <c r="A590">
        <f>A589+1</f>
        <v>589</v>
      </c>
      <c r="B590">
        <f>INT((A590-1)/12)+1</f>
        <v>50</v>
      </c>
      <c r="C590">
        <f>IF(A590&lt;=Input!C9*12, Input!C19, 0)</f>
        <v>0</v>
      </c>
      <c r="D590">
        <f>Input!C10*(1+Input!C11/100)^INT((A590-1)/12)</f>
        <v>550598.59930974443</v>
      </c>
      <c r="E590">
        <f>C590-D590</f>
        <v>-550598.59930974443</v>
      </c>
      <c r="F590">
        <f>F589*(1+Input!C13/100/12)+E590</f>
        <v>46053348.75253126</v>
      </c>
      <c r="G590">
        <f>G589*(1+Input!C13/100/12)+IF(A590&gt;Input!C9*12, Input!C19, 0)</f>
        <v>89707482.007284984</v>
      </c>
    </row>
    <row r="591" spans="1:7">
      <c r="A591">
        <f>A590+1</f>
        <v>590</v>
      </c>
      <c r="B591">
        <f>INT((A591-1)/12)+1</f>
        <v>50</v>
      </c>
      <c r="C591">
        <f>IF(A591&lt;=Input!C9*12, Input!C19, 0)</f>
        <v>0</v>
      </c>
      <c r="D591">
        <f>Input!C10*(1+Input!C11/100)^INT((A591-1)/12)</f>
        <v>550598.59930974443</v>
      </c>
      <c r="E591">
        <f>C591-D591</f>
        <v>-550598.59930974443</v>
      </c>
      <c r="F591">
        <f>F590*(1+Input!C13/100/12)+E591</f>
        <v>45848150.268865503</v>
      </c>
      <c r="G591">
        <f>G590*(1+Input!C13/100/12)+IF(A591&gt;Input!C9*12, Input!C19, 0)</f>
        <v>90433820.286755204</v>
      </c>
    </row>
    <row r="592" spans="1:7">
      <c r="A592">
        <f>A591+1</f>
        <v>591</v>
      </c>
      <c r="B592">
        <f>INT((A592-1)/12)+1</f>
        <v>50</v>
      </c>
      <c r="C592">
        <f>IF(A592&lt;=Input!C9*12, Input!C19, 0)</f>
        <v>0</v>
      </c>
      <c r="D592">
        <f>Input!C10*(1+Input!C11/100)^INT((A592-1)/12)</f>
        <v>550598.59930974443</v>
      </c>
      <c r="E592">
        <f>C592-D592</f>
        <v>-550598.59930974443</v>
      </c>
      <c r="F592">
        <f>F591*(1+Input!C13/100/12)+E592</f>
        <v>45641412.796572253</v>
      </c>
      <c r="G592">
        <f>G591*(1+Input!C13/100/12)+IF(A592&gt;Input!C9*12, Input!C19, 0)</f>
        <v>91165606.103321463</v>
      </c>
    </row>
    <row r="593" spans="1:7">
      <c r="A593">
        <f>A592+1</f>
        <v>592</v>
      </c>
      <c r="B593">
        <f>INT((A593-1)/12)+1</f>
        <v>50</v>
      </c>
      <c r="C593">
        <f>IF(A593&lt;=Input!C9*12, Input!C19, 0)</f>
        <v>0</v>
      </c>
      <c r="D593">
        <f>Input!C10*(1+Input!C11/100)^INT((A593-1)/12)</f>
        <v>550598.59930974443</v>
      </c>
      <c r="E593">
        <f>C593-D593</f>
        <v>-550598.59930974443</v>
      </c>
      <c r="F593">
        <f>F592*(1+Input!C13/100/12)+E593</f>
        <v>45433124.793236807</v>
      </c>
      <c r="G593">
        <f>G592*(1+Input!C13/100/12)+IF(A593&gt;Input!C9*12, Input!C19, 0)</f>
        <v>91902880.313511968</v>
      </c>
    </row>
    <row r="594" spans="1:7">
      <c r="A594">
        <f>A593+1</f>
        <v>593</v>
      </c>
      <c r="B594">
        <f>INT((A594-1)/12)+1</f>
        <v>50</v>
      </c>
      <c r="C594">
        <f>IF(A594&lt;=Input!C9*12, Input!C19, 0)</f>
        <v>0</v>
      </c>
      <c r="D594">
        <f>Input!C10*(1+Input!C11/100)^INT((A594-1)/12)</f>
        <v>550598.59930974443</v>
      </c>
      <c r="E594">
        <f>C594-D594</f>
        <v>-550598.59930974443</v>
      </c>
      <c r="F594">
        <f>F593*(1+Input!C13/100/12)+E594</f>
        <v>45223274.629876345</v>
      </c>
      <c r="G594">
        <f>G593*(1+Input!C13/100/12)+IF(A594&gt;Input!C9*12, Input!C19, 0)</f>
        <v>92645684.080278903</v>
      </c>
    </row>
    <row r="595" spans="1:7">
      <c r="A595">
        <f>A594+1</f>
        <v>594</v>
      </c>
      <c r="B595">
        <f>INT((A595-1)/12)+1</f>
        <v>50</v>
      </c>
      <c r="C595">
        <f>IF(A595&lt;=Input!C9*12, Input!C19, 0)</f>
        <v>0</v>
      </c>
      <c r="D595">
        <f>Input!C10*(1+Input!C11/100)^INT((A595-1)/12)</f>
        <v>550598.59930974443</v>
      </c>
      <c r="E595">
        <f>C595-D595</f>
        <v>-550598.59930974443</v>
      </c>
      <c r="F595">
        <f>F594*(1+Input!C13/100/12)+E595</f>
        <v>45011850.590290681</v>
      </c>
      <c r="G595">
        <f>G594*(1+Input!C13/100/12)+IF(A595&gt;Input!C9*12, Input!C19, 0)</f>
        <v>93394058.875296578</v>
      </c>
    </row>
    <row r="596" spans="1:7">
      <c r="A596">
        <f>A595+1</f>
        <v>595</v>
      </c>
      <c r="B596">
        <f>INT((A596-1)/12)+1</f>
        <v>50</v>
      </c>
      <c r="C596">
        <f>IF(A596&lt;=Input!C9*12, Input!C19, 0)</f>
        <v>0</v>
      </c>
      <c r="D596">
        <f>Input!C10*(1+Input!C11/100)^INT((A596-1)/12)</f>
        <v>550598.59930974443</v>
      </c>
      <c r="E596">
        <f>C596-D596</f>
        <v>-550598.59930974443</v>
      </c>
      <c r="F596">
        <f>F595*(1+Input!C13/100/12)+E596</f>
        <v>44798840.870408118</v>
      </c>
      <c r="G596">
        <f>G595*(1+Input!C13/100/12)+IF(A596&gt;Input!C9*12, Input!C19, 0)</f>
        <v>94148046.481276885</v>
      </c>
    </row>
    <row r="597" spans="1:7">
      <c r="A597">
        <f>A596+1</f>
        <v>596</v>
      </c>
      <c r="B597">
        <f>INT((A597-1)/12)+1</f>
        <v>50</v>
      </c>
      <c r="C597">
        <f>IF(A597&lt;=Input!C9*12, Input!C19, 0)</f>
        <v>0</v>
      </c>
      <c r="D597">
        <f>Input!C10*(1+Input!C11/100)^INT((A597-1)/12)</f>
        <v>550598.59930974443</v>
      </c>
      <c r="E597">
        <f>C597-D597</f>
        <v>-550598.59930974443</v>
      </c>
      <c r="F597">
        <f>F596*(1+Input!C13/100/12)+E597</f>
        <v>44584233.577626437</v>
      </c>
      <c r="G597">
        <f>G596*(1+Input!C13/100/12)+IF(A597&gt;Input!C9*12, Input!C19, 0)</f>
        <v>94907688.994302049</v>
      </c>
    </row>
    <row r="598" spans="1:7">
      <c r="A598">
        <f>A597+1</f>
        <v>597</v>
      </c>
      <c r="B598">
        <f>INT((A598-1)/12)+1</f>
        <v>50</v>
      </c>
      <c r="C598">
        <f>IF(A598&lt;=Input!C9*12, Input!C19, 0)</f>
        <v>0</v>
      </c>
      <c r="D598">
        <f>Input!C10*(1+Input!C11/100)^INT((A598-1)/12)</f>
        <v>550598.59930974443</v>
      </c>
      <c r="E598">
        <f>C598-D598</f>
        <v>-550598.59930974443</v>
      </c>
      <c r="F598">
        <f>F597*(1+Input!C13/100/12)+E598</f>
        <v>44368016.730148897</v>
      </c>
      <c r="G598">
        <f>G597*(1+Input!C13/100/12)+IF(A598&gt;Input!C9*12, Input!C19, 0)</f>
        <v>95673028.8261749</v>
      </c>
    </row>
    <row r="599" spans="1:7">
      <c r="A599">
        <f>A598+1</f>
        <v>598</v>
      </c>
      <c r="B599">
        <f>INT((A599-1)/12)+1</f>
        <v>50</v>
      </c>
      <c r="C599">
        <f>IF(A599&lt;=Input!C9*12, Input!C19, 0)</f>
        <v>0</v>
      </c>
      <c r="D599">
        <f>Input!C10*(1+Input!C11/100)^INT((A599-1)/12)</f>
        <v>550598.59930974443</v>
      </c>
      <c r="E599">
        <f>C599-D599</f>
        <v>-550598.59930974443</v>
      </c>
      <c r="F599">
        <f>F598*(1+Input!C13/100/12)+E599</f>
        <v>44150178.256315276</v>
      </c>
      <c r="G599">
        <f>G598*(1+Input!C13/100/12)+IF(A599&gt;Input!C9*12, Input!C19, 0)</f>
        <v>96444108.706786796</v>
      </c>
    </row>
    <row r="600" spans="1:7">
      <c r="A600">
        <f>A599+1</f>
        <v>599</v>
      </c>
      <c r="B600">
        <f>INT((A600-1)/12)+1</f>
        <v>50</v>
      </c>
      <c r="C600">
        <f>IF(A600&lt;=Input!C9*12, Input!C19, 0)</f>
        <v>0</v>
      </c>
      <c r="D600">
        <f>Input!C10*(1+Input!C11/100)^INT((A600-1)/12)</f>
        <v>550598.59930974443</v>
      </c>
      <c r="E600">
        <f>C600-D600</f>
        <v>-550598.59930974443</v>
      </c>
      <c r="F600">
        <f>F599*(1+Input!C13/100/12)+E600</f>
        <v>43930705.993927903</v>
      </c>
      <c r="G600">
        <f>G599*(1+Input!C13/100/12)+IF(A600&gt;Input!C9*12, Input!C19, 0)</f>
        <v>97220971.686503291</v>
      </c>
    </row>
    <row r="601" spans="1:7">
      <c r="A601">
        <f>A600+1</f>
        <v>600</v>
      </c>
      <c r="B601">
        <f>INT((A601-1)/12)+1</f>
        <v>50</v>
      </c>
      <c r="C601">
        <f>IF(A601&lt;=Input!C9*12, Input!C19, 0)</f>
        <v>0</v>
      </c>
      <c r="D601">
        <f>Input!C10*(1+Input!C11/100)^INT((A601-1)/12)</f>
        <v>550598.59930974443</v>
      </c>
      <c r="E601">
        <f>C601-D601</f>
        <v>-550598.59930974443</v>
      </c>
      <c r="F601">
        <f>F600*(1+Input!C13/100/12)+E601</f>
        <v>43709587.689572625</v>
      </c>
      <c r="G601">
        <f>G600*(1+Input!C13/100/12)+IF(A601&gt;Input!C9*12, Input!C19, 0)</f>
        <v>98003661.138567656</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2025-07-18T16:47:29Z</dcterms:created>
  <dcterms:modified xsi:type="dcterms:W3CDTF">2025-07-22T05:48:06Z</dcterms:modified>
  <cp:category/>
  <cp:contentStatus/>
</cp:coreProperties>
</file>